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Hoja1!$A$1:$F$510</definedName>
  </definedNames>
  <calcPr calcId="144525"/>
</workbook>
</file>

<file path=xl/calcChain.xml><?xml version="1.0" encoding="utf-8"?>
<calcChain xmlns="http://schemas.openxmlformats.org/spreadsheetml/2006/main">
  <c r="D507" i="1" l="1"/>
  <c r="C507" i="1"/>
  <c r="B507" i="1"/>
  <c r="D492" i="1"/>
  <c r="D474" i="1"/>
  <c r="D500" i="1" s="1"/>
  <c r="D461" i="1"/>
  <c r="D454" i="1"/>
  <c r="B443" i="1"/>
  <c r="B437" i="1"/>
  <c r="B445" i="1" s="1"/>
  <c r="C429" i="1"/>
  <c r="B429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C404" i="1"/>
  <c r="B404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C375" i="1"/>
  <c r="B375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B349" i="1"/>
  <c r="B260" i="1"/>
  <c r="B214" i="1"/>
  <c r="B206" i="1"/>
  <c r="B198" i="1"/>
  <c r="B191" i="1"/>
  <c r="E183" i="1"/>
  <c r="D183" i="1"/>
  <c r="C183" i="1"/>
  <c r="B183" i="1"/>
  <c r="B159" i="1"/>
  <c r="B150" i="1"/>
  <c r="C142" i="1"/>
  <c r="B142" i="1"/>
  <c r="D140" i="1"/>
  <c r="D142" i="1" s="1"/>
  <c r="D136" i="1"/>
  <c r="C131" i="1"/>
  <c r="B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C112" i="1"/>
  <c r="B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C84" i="1"/>
  <c r="B84" i="1"/>
  <c r="D83" i="1"/>
  <c r="D82" i="1"/>
  <c r="B77" i="1"/>
  <c r="B71" i="1"/>
  <c r="B61" i="1"/>
  <c r="E50" i="1"/>
  <c r="D50" i="1"/>
  <c r="C50" i="1"/>
  <c r="B48" i="1"/>
  <c r="B46" i="1"/>
  <c r="B44" i="1"/>
  <c r="B42" i="1"/>
  <c r="D36" i="1"/>
  <c r="C36" i="1"/>
  <c r="B36" i="1"/>
  <c r="D23" i="1"/>
  <c r="B23" i="1"/>
  <c r="D112" i="1" l="1"/>
  <c r="B132" i="1"/>
  <c r="D467" i="1"/>
  <c r="C132" i="1"/>
  <c r="D131" i="1"/>
  <c r="B50" i="1"/>
  <c r="D375" i="1"/>
  <c r="D404" i="1"/>
  <c r="D84" i="1"/>
  <c r="D132" i="1" s="1"/>
  <c r="D429" i="1"/>
</calcChain>
</file>

<file path=xl/sharedStrings.xml><?xml version="1.0" encoding="utf-8"?>
<sst xmlns="http://schemas.openxmlformats.org/spreadsheetml/2006/main" count="428" uniqueCount="376">
  <si>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</si>
  <si>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</si>
  <si>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</si>
  <si>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</si>
  <si>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</si>
  <si>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</si>
  <si>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</si>
  <si>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</si>
  <si>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</si>
  <si>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</si>
  <si>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</si>
  <si>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</si>
  <si>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</si>
  <si>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</si>
  <si>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</si>
  <si>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</si>
  <si>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</si>
  <si>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</si>
  <si>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</si>
  <si>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</si>
  <si>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</si>
  <si>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</si>
  <si>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</si>
  <si>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</si>
  <si>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</si>
  <si>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</si>
  <si>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</si>
  <si>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</si>
  <si>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</si>
  <si>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</si>
  <si>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</si>
  <si>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</si>
  <si>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</si>
  <si>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</si>
  <si>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</si>
  <si>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</si>
  <si>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</si>
  <si>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</si>
  <si>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</si>
  <si>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</si>
  <si>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</si>
  <si>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</si>
  <si>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</si>
  <si>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</si>
  <si>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</si>
  <si>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</si>
  <si>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</si>
  <si>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</si>
  <si>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</si>
  <si>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</si>
  <si>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</si>
  <si>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</si>
  <si>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</si>
  <si>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</si>
  <si>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</si>
  <si>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</si>
  <si>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</si>
  <si>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</si>
  <si>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</si>
  <si>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</si>
  <si>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</si>
  <si>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</si>
  <si>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</si>
  <si>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</si>
  <si>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</si>
  <si>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</si>
  <si>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</si>
  <si>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</si>
  <si>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</si>
  <si>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</si>
  <si>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</si>
  <si>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</si>
  <si>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</si>
  <si>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</si>
  <si>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</si>
  <si>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</si>
  <si>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</si>
  <si>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</si>
  <si>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</si>
  <si>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</si>
  <si>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</si>
  <si>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</si>
  <si>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</si>
  <si>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</si>
  <si>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</si>
  <si>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</si>
  <si>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</si>
  <si>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</si>
  <si>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</si>
  <si>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</si>
  <si>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</si>
  <si>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</si>
  <si>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</si>
  <si>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</si>
  <si>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</si>
  <si>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</si>
  <si>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</si>
  <si>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</si>
  <si>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</si>
  <si>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</si>
  <si>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</si>
  <si>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</si>
  <si>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</si>
  <si>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</si>
  <si>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</si>
  <si>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</si>
  <si>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</si>
  <si>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</si>
  <si>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2112101001  PROVEEDORES DE BIENES Y SERVICIOS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</si>
  <si>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</si>
  <si>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</si>
  <si>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</si>
  <si>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</si>
  <si>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</si>
  <si>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</si>
  <si>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</si>
  <si>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</si>
  <si>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</si>
  <si>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</si>
  <si>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2117918002  CAP 2%</t>
  </si>
  <si>
    <t>2117919003  DESCUENTO POR TELEFONÍA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</si>
  <si>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</si>
  <si>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</si>
  <si>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</si>
  <si>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</si>
  <si>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</si>
  <si>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</si>
  <si>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</si>
  <si>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</si>
  <si>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</si>
  <si>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</si>
  <si>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</si>
  <si>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</si>
  <si>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</si>
  <si>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</si>
  <si>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</si>
  <si>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</si>
  <si>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</si>
  <si>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</si>
  <si>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</si>
  <si>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</si>
  <si>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</si>
  <si>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</si>
  <si>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4159510820  POR CONCEPTO DE CURSOS OTROS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</si>
  <si>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</si>
  <si>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</si>
  <si>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</si>
  <si>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</si>
  <si>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</si>
  <si>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</si>
  <si>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</si>
  <si>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</si>
  <si>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</si>
  <si>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</si>
  <si>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</si>
  <si>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</si>
  <si>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</si>
  <si>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</si>
  <si>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</si>
  <si>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</si>
  <si>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</si>
  <si>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</si>
  <si>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</si>
  <si>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</si>
  <si>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</si>
  <si>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</si>
  <si>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</si>
  <si>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</si>
  <si>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</si>
  <si>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</si>
  <si>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</si>
  <si>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</si>
  <si>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</si>
  <si>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</si>
  <si>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</si>
  <si>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</si>
  <si>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</si>
  <si>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</si>
  <si>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</si>
  <si>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</si>
  <si>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</si>
  <si>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</si>
  <si>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</si>
  <si>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</si>
  <si>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</si>
  <si>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</si>
  <si>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</si>
  <si>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</si>
  <si>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</si>
  <si>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</si>
  <si>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5122222000  PROD. A. ANIMAL.</t>
  </si>
  <si>
    <t>5122223000  UTENSILIOS PARA EL 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</si>
  <si>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</si>
  <si>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</si>
  <si>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</si>
  <si>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</si>
  <si>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</si>
  <si>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</si>
  <si>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</si>
  <si>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</si>
  <si>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</si>
  <si>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</si>
  <si>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</si>
  <si>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</si>
  <si>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</si>
  <si>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</si>
  <si>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</si>
  <si>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</si>
  <si>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</si>
  <si>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</si>
  <si>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</si>
  <si>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</si>
  <si>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</si>
  <si>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</si>
  <si>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</si>
  <si>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</si>
  <si>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</si>
  <si>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</si>
  <si>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</si>
  <si>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</si>
  <si>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</si>
  <si>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</si>
  <si>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</si>
  <si>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</si>
  <si>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</si>
  <si>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</si>
  <si>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5132327000  ARRE. ACT. INTANG</t>
  </si>
  <si>
    <t>5132329000  OTROS ARRENDAMIENTOS</t>
  </si>
  <si>
    <t>5133331000  SERVS. LEGALES, DE</t>
  </si>
  <si>
    <t>5133334000  CAPACITACIÓN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</si>
  <si>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</si>
  <si>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</si>
  <si>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</si>
  <si>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</si>
  <si>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5134345000  SEGUROS DE BIENES PATRIMONIALES</t>
  </si>
  <si>
    <t>5134347000  FLETES Y MANIOBRAS</t>
  </si>
  <si>
    <t>5134348000  COMISIONES POR VENTAS</t>
  </si>
  <si>
    <t>5135351000  CONSERV. Y MANTENIMI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</si>
  <si>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</si>
  <si>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</si>
  <si>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</si>
  <si>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</si>
  <si>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</si>
  <si>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</si>
  <si>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</si>
  <si>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</si>
  <si>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</si>
  <si>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</si>
  <si>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</si>
  <si>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</si>
  <si>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</si>
  <si>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</si>
  <si>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</si>
  <si>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</si>
  <si>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</si>
  <si>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</si>
  <si>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</si>
  <si>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</si>
  <si>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</si>
  <si>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</si>
  <si>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</si>
  <si>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</si>
  <si>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</si>
  <si>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</si>
  <si>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</si>
  <si>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</si>
  <si>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</si>
  <si>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</si>
  <si>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</si>
  <si>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</si>
  <si>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</si>
  <si>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</si>
  <si>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</si>
  <si>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</si>
  <si>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</si>
  <si>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</si>
  <si>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</si>
  <si>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</si>
  <si>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</si>
  <si>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</si>
  <si>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</si>
  <si>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</si>
  <si>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</si>
  <si>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</si>
  <si>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</si>
  <si>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</si>
  <si>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</si>
  <si>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</si>
  <si>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</si>
  <si>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</si>
  <si>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</si>
  <si>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</si>
  <si>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</si>
  <si>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</si>
  <si>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</si>
  <si>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3252000001  AJUSTES Y CORECCIONES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</si>
  <si>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</si>
  <si>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</si>
  <si>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</si>
  <si>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</si>
  <si>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</si>
  <si>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</si>
  <si>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</si>
  <si>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</si>
  <si>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1112102013  BANCOMER 0193726266 FAM 2013</t>
  </si>
  <si>
    <t>1112102015  BANCOMER 0198260206 PROD - APROV</t>
  </si>
  <si>
    <t>1112102016  BANCOMER 0100736643</t>
  </si>
  <si>
    <t>1112102020  BANCOMER 0109813330</t>
  </si>
  <si>
    <t>1112102023  BANCOMER 0110354910</t>
  </si>
  <si>
    <t>1112102024  BANCOMER 0110630535</t>
  </si>
  <si>
    <t>1112102025  BANCOMER 0111431587</t>
  </si>
  <si>
    <t>1112102026  BANCOMER 0111513443</t>
  </si>
  <si>
    <t>1112102027  BANCOMER 0112156105 PRODIES 2018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</si>
  <si>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</si>
  <si>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</si>
  <si>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</si>
  <si>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</si>
  <si>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</si>
  <si>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</si>
  <si>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</si>
  <si>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</si>
  <si>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</si>
  <si>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</si>
  <si>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</si>
  <si>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</si>
  <si>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</si>
  <si>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</si>
  <si>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</si>
  <si>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septiembre de 2018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</si>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</sst>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</cellStyleXfs>
  <cellXfs count="166">
    <xf numFmtId="0" fontId="0" fillId="0" borderId="0" xfId="0"/>
    <xf numFmtId="0" fontId="2" fillId="3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Border="1" applyAlignment="1">
      <alignment horizontal="left"/>
    </xf>
    <xf numFmtId="0" fontId="8" fillId="3" borderId="0" xfId="0" applyFont="1" applyFill="1" applyBorder="1"/>
    <xf numFmtId="0" fontId="4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9" fillId="3" borderId="0" xfId="0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2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Fill="1" applyBorder="1"/>
    <xf numFmtId="4" fontId="4" fillId="0" borderId="0" xfId="0" applyNumberFormat="1" applyFont="1" applyFill="1"/>
    <xf numFmtId="164" fontId="4" fillId="3" borderId="3" xfId="0" applyNumberFormat="1" applyFont="1" applyFill="1" applyBorder="1"/>
    <xf numFmtId="164" fontId="4" fillId="0" borderId="3" xfId="0" applyNumberFormat="1" applyFont="1" applyFill="1" applyBorder="1"/>
    <xf numFmtId="164" fontId="4" fillId="0" borderId="4" xfId="0" applyNumberFormat="1" applyFont="1" applyFill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0" borderId="3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" fontId="2" fillId="0" borderId="0" xfId="0" applyNumberFormat="1" applyFont="1"/>
    <xf numFmtId="0" fontId="2" fillId="0" borderId="3" xfId="0" applyFont="1" applyBorder="1"/>
    <xf numFmtId="4" fontId="2" fillId="0" borderId="0" xfId="2" applyNumberFormat="1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/>
    </xf>
    <xf numFmtId="166" fontId="2" fillId="0" borderId="3" xfId="0" applyNumberFormat="1" applyFont="1" applyFill="1" applyBorder="1"/>
    <xf numFmtId="49" fontId="5" fillId="0" borderId="4" xfId="0" applyNumberFormat="1" applyFont="1" applyFill="1" applyBorder="1" applyAlignment="1">
      <alignment horizontal="left"/>
    </xf>
    <xf numFmtId="164" fontId="4" fillId="3" borderId="6" xfId="0" applyNumberFormat="1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11" fillId="0" borderId="1" xfId="0" applyFont="1" applyBorder="1" applyAlignment="1">
      <alignment vertical="center" wrapText="1"/>
    </xf>
    <xf numFmtId="0" fontId="2" fillId="0" borderId="1" xfId="0" applyFont="1" applyBorder="1"/>
    <xf numFmtId="43" fontId="1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3" fontId="11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4" fillId="3" borderId="0" xfId="0" applyNumberFormat="1" applyFont="1" applyFill="1"/>
    <xf numFmtId="43" fontId="2" fillId="3" borderId="0" xfId="0" applyNumberFormat="1" applyFont="1" applyFill="1"/>
    <xf numFmtId="4" fontId="12" fillId="0" borderId="1" xfId="0" applyNumberFormat="1" applyFont="1" applyBorder="1"/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center" vertical="center"/>
    </xf>
    <xf numFmtId="4" fontId="15" fillId="0" borderId="1" xfId="0" applyNumberFormat="1" applyFont="1" applyBorder="1"/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43" fontId="2" fillId="0" borderId="1" xfId="1" applyFont="1" applyBorder="1"/>
    <xf numFmtId="0" fontId="11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166" fontId="2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97185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444740" y="522732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56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534822" y="959537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67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397240" y="117123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73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467151" y="1354298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146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54127" y="2675337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154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366734" y="284333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186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539990" y="3414029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202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455946" y="3727569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210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455946" y="3913183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47625</xdr:colOff>
      <xdr:row>194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492365" y="3577082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5"/>
  <sheetViews>
    <sheetView tabSelected="1" topLeftCell="A214" zoomScale="70" zoomScaleNormal="70" workbookViewId="0">
      <selection activeCell="F290" sqref="F290"/>
    </sheetView>
  </sheetViews>
  <sheetFormatPr baseColWidth="10" defaultRowHeight="13.2" x14ac:dyDescent="0.25"/>
  <cols>
    <col min="1" max="1" width="70.33203125" style="1" customWidth="1"/>
    <col min="2" max="5" width="26.6640625" style="1" customWidth="1"/>
    <col min="6" max="6" width="14.88671875" style="1" bestFit="1" customWidth="1"/>
    <col min="7" max="7" width="14.33203125" style="1" bestFit="1" customWidth="1"/>
    <col min="8" max="8" width="15.44140625" style="1" customWidth="1"/>
    <col min="9" max="16384" width="11.5546875" style="1"/>
  </cols>
  <sheetData>
    <row r="1" spans="1:8" x14ac:dyDescent="0.25">
      <c r="G1" s="163"/>
    </row>
    <row r="2" spans="1:8" x14ac:dyDescent="0.25">
      <c r="A2" s="162"/>
      <c r="B2" s="162"/>
      <c r="C2" s="162"/>
      <c r="D2" s="162"/>
      <c r="E2" s="162"/>
      <c r="F2" s="162"/>
      <c r="G2" s="163"/>
    </row>
    <row r="3" spans="1:8" x14ac:dyDescent="0.25">
      <c r="A3" s="161"/>
      <c r="B3" s="161"/>
      <c r="C3" s="161"/>
      <c r="D3" s="161"/>
      <c r="E3" s="161"/>
      <c r="F3" s="161"/>
      <c r="G3" s="164"/>
    </row>
    <row r="4" spans="1:8" x14ac:dyDescent="0.25">
      <c r="A4" s="161"/>
      <c r="B4" s="161"/>
      <c r="C4" s="161"/>
      <c r="D4" s="161"/>
      <c r="E4" s="161"/>
      <c r="F4" s="161"/>
      <c r="G4" s="164"/>
    </row>
    <row r="5" spans="1:8" x14ac:dyDescent="0.25">
      <c r="A5" s="2"/>
      <c r="B5" s="3"/>
      <c r="C5" s="4"/>
      <c r="D5" s="4"/>
      <c r="E5" s="4"/>
      <c r="G5" s="164"/>
      <c r="H5" s="164"/>
    </row>
    <row r="6" spans="1:8" x14ac:dyDescent="0.25">
      <c r="G6" s="164"/>
      <c r="H6" s="164"/>
    </row>
    <row r="7" spans="1:8" x14ac:dyDescent="0.25">
      <c r="A7" s="5" t="s">
        <v>0</v>
      </c>
      <c r="B7" s="6" t="s">
        <v>1</v>
      </c>
      <c r="C7" s="7"/>
      <c r="D7" s="8"/>
      <c r="E7" s="9"/>
      <c r="F7" s="5"/>
      <c r="G7" s="164"/>
      <c r="H7" s="164"/>
    </row>
    <row r="8" spans="1:8" x14ac:dyDescent="0.25">
      <c r="G8" s="164"/>
      <c r="H8" s="164"/>
    </row>
    <row r="9" spans="1:8" x14ac:dyDescent="0.25">
      <c r="A9" s="165"/>
      <c r="B9" s="165"/>
      <c r="C9" s="165"/>
      <c r="D9" s="165"/>
      <c r="E9" s="165"/>
      <c r="F9" s="165"/>
      <c r="G9" s="165"/>
    </row>
    <row r="10" spans="1:8" x14ac:dyDescent="0.25">
      <c r="A10" s="11"/>
      <c r="B10" s="6"/>
      <c r="C10" s="7"/>
      <c r="D10" s="8"/>
      <c r="E10" s="9"/>
    </row>
    <row r="11" spans="1:8" x14ac:dyDescent="0.25">
      <c r="A11" s="12" t="s">
        <v>2</v>
      </c>
      <c r="B11" s="13"/>
      <c r="C11" s="4"/>
      <c r="D11" s="4"/>
      <c r="E11" s="4"/>
    </row>
    <row r="12" spans="1:8" x14ac:dyDescent="0.25">
      <c r="A12" s="14"/>
      <c r="B12" s="3"/>
      <c r="C12" s="4"/>
      <c r="D12" s="4"/>
      <c r="E12" s="4"/>
    </row>
    <row r="13" spans="1:8" x14ac:dyDescent="0.25">
      <c r="A13" s="15" t="s">
        <v>3</v>
      </c>
      <c r="B13" s="3"/>
      <c r="C13" s="4"/>
      <c r="D13" s="4"/>
      <c r="E13" s="4"/>
    </row>
    <row r="14" spans="1:8" x14ac:dyDescent="0.25">
      <c r="B14" s="3"/>
    </row>
    <row r="15" spans="1:8" x14ac:dyDescent="0.25">
      <c r="A15" s="16" t="s">
        <v>4</v>
      </c>
      <c r="B15" s="8"/>
      <c r="C15" s="8"/>
      <c r="D15" s="8"/>
    </row>
    <row r="16" spans="1:8" x14ac:dyDescent="0.25">
      <c r="A16" s="17"/>
      <c r="B16" s="8"/>
      <c r="C16" s="8"/>
      <c r="D16" s="8"/>
    </row>
    <row r="17" spans="1:4" x14ac:dyDescent="0.25">
      <c r="A17" s="18" t="s">
        <v>5</v>
      </c>
      <c r="B17" s="19" t="s">
        <v>6</v>
      </c>
      <c r="C17" s="19" t="s">
        <v>7</v>
      </c>
      <c r="D17" s="19" t="s">
        <v>8</v>
      </c>
    </row>
    <row r="18" spans="1:4" x14ac:dyDescent="0.25">
      <c r="A18" s="20" t="s">
        <v>9</v>
      </c>
      <c r="B18" s="21"/>
      <c r="C18" s="21">
        <v>0</v>
      </c>
      <c r="D18" s="21">
        <v>0</v>
      </c>
    </row>
    <row r="19" spans="1:4" x14ac:dyDescent="0.25">
      <c r="A19" s="22"/>
      <c r="B19" s="23"/>
      <c r="C19" s="23">
        <v>0</v>
      </c>
      <c r="D19" s="23">
        <v>0</v>
      </c>
    </row>
    <row r="20" spans="1:4" x14ac:dyDescent="0.25">
      <c r="A20" s="22" t="s">
        <v>10</v>
      </c>
      <c r="B20" s="23"/>
      <c r="C20" s="23">
        <v>0</v>
      </c>
      <c r="D20" s="23">
        <v>0</v>
      </c>
    </row>
    <row r="21" spans="1:4" x14ac:dyDescent="0.25">
      <c r="A21" s="22"/>
      <c r="B21" s="23"/>
      <c r="C21" s="23">
        <v>0</v>
      </c>
      <c r="D21" s="23">
        <v>0</v>
      </c>
    </row>
    <row r="22" spans="1:4" x14ac:dyDescent="0.25">
      <c r="A22" s="24" t="s">
        <v>11</v>
      </c>
      <c r="B22" s="25"/>
      <c r="C22" s="25">
        <v>0</v>
      </c>
      <c r="D22" s="25">
        <v>0</v>
      </c>
    </row>
    <row r="23" spans="1:4" x14ac:dyDescent="0.25">
      <c r="A23" s="17"/>
      <c r="B23" s="19">
        <f>SUM(B18:B22)</f>
        <v>0</v>
      </c>
      <c r="C23" s="19"/>
      <c r="D23" s="19">
        <f>SUM(D18:D22)</f>
        <v>0</v>
      </c>
    </row>
    <row r="24" spans="1:4" x14ac:dyDescent="0.25">
      <c r="A24" s="17"/>
      <c r="B24" s="8"/>
      <c r="C24" s="8"/>
      <c r="D24" s="8"/>
    </row>
    <row r="25" spans="1:4" x14ac:dyDescent="0.25">
      <c r="A25" s="17"/>
      <c r="B25" s="8"/>
      <c r="C25" s="8"/>
      <c r="D25" s="8"/>
    </row>
    <row r="26" spans="1:4" x14ac:dyDescent="0.25">
      <c r="A26" s="17"/>
      <c r="B26" s="8"/>
      <c r="C26" s="8"/>
      <c r="D26" s="8"/>
    </row>
    <row r="27" spans="1:4" x14ac:dyDescent="0.25">
      <c r="A27" s="17"/>
      <c r="B27" s="8"/>
      <c r="C27" s="8"/>
      <c r="D27" s="8"/>
    </row>
    <row r="28" spans="1:4" x14ac:dyDescent="0.25">
      <c r="A28" s="16" t="s">
        <v>12</v>
      </c>
      <c r="B28" s="26"/>
      <c r="C28" s="8"/>
      <c r="D28" s="8"/>
    </row>
    <row r="30" spans="1:4" x14ac:dyDescent="0.25">
      <c r="A30" s="18" t="s">
        <v>13</v>
      </c>
      <c r="B30" s="19" t="s">
        <v>6</v>
      </c>
      <c r="C30" s="19" t="s">
        <v>14</v>
      </c>
      <c r="D30" s="19" t="s">
        <v>15</v>
      </c>
    </row>
    <row r="31" spans="1:4" x14ac:dyDescent="0.25">
      <c r="A31" s="22" t="s">
        <v>16</v>
      </c>
      <c r="B31" s="23"/>
      <c r="C31" s="23"/>
      <c r="D31" s="23"/>
    </row>
    <row r="32" spans="1:4" x14ac:dyDescent="0.25">
      <c r="A32" s="22"/>
      <c r="B32" s="23"/>
      <c r="C32" s="23"/>
      <c r="D32" s="23"/>
    </row>
    <row r="33" spans="1:5" x14ac:dyDescent="0.25">
      <c r="A33" s="22" t="s">
        <v>17</v>
      </c>
      <c r="B33" s="23"/>
      <c r="C33" s="23"/>
      <c r="D33" s="23"/>
    </row>
    <row r="34" spans="1:5" x14ac:dyDescent="0.25">
      <c r="A34" s="22"/>
      <c r="B34" s="23"/>
      <c r="C34" s="23"/>
      <c r="D34" s="23"/>
    </row>
    <row r="35" spans="1:5" x14ac:dyDescent="0.25">
      <c r="A35" s="24"/>
      <c r="B35" s="25"/>
      <c r="C35" s="25"/>
      <c r="D35" s="25"/>
    </row>
    <row r="36" spans="1:5" x14ac:dyDescent="0.25">
      <c r="B36" s="19">
        <f>SUM(B31:B35)</f>
        <v>0</v>
      </c>
      <c r="C36" s="19">
        <f>SUM(C31:C35)</f>
        <v>0</v>
      </c>
      <c r="D36" s="19">
        <f>SUM(D31:D35)</f>
        <v>0</v>
      </c>
    </row>
    <row r="37" spans="1:5" x14ac:dyDescent="0.25">
      <c r="B37" s="27"/>
      <c r="C37" s="27"/>
      <c r="D37" s="27"/>
    </row>
    <row r="38" spans="1:5" x14ac:dyDescent="0.25">
      <c r="B38" s="27"/>
      <c r="C38" s="27"/>
      <c r="D38" s="27"/>
    </row>
    <row r="39" spans="1:5" x14ac:dyDescent="0.25">
      <c r="B39" s="27"/>
      <c r="C39" s="27"/>
      <c r="D39" s="27"/>
    </row>
    <row r="41" spans="1:5" x14ac:dyDescent="0.25">
      <c r="A41" s="18" t="s">
        <v>18</v>
      </c>
      <c r="B41" s="19" t="s">
        <v>6</v>
      </c>
      <c r="C41" s="19" t="s">
        <v>19</v>
      </c>
      <c r="D41" s="19" t="s">
        <v>20</v>
      </c>
      <c r="E41" s="19" t="s">
        <v>21</v>
      </c>
    </row>
    <row r="42" spans="1:5" x14ac:dyDescent="0.25">
      <c r="A42" s="28" t="s">
        <v>22</v>
      </c>
      <c r="B42" s="29">
        <f>SUM(C42:E42)</f>
        <v>64641.14</v>
      </c>
      <c r="C42" s="30">
        <v>58232.46</v>
      </c>
      <c r="D42" s="30">
        <v>520.28</v>
      </c>
      <c r="E42" s="30">
        <v>5888.4</v>
      </c>
    </row>
    <row r="43" spans="1:5" x14ac:dyDescent="0.25">
      <c r="A43" s="28"/>
      <c r="B43" s="30"/>
      <c r="C43" s="30"/>
      <c r="D43" s="30"/>
      <c r="E43" s="30"/>
    </row>
    <row r="44" spans="1:5" x14ac:dyDescent="0.25">
      <c r="A44" s="28" t="s">
        <v>23</v>
      </c>
      <c r="B44" s="29">
        <f>SUM(C44:E44)</f>
        <v>17000</v>
      </c>
      <c r="C44" s="30">
        <v>5000</v>
      </c>
      <c r="D44" s="30">
        <v>12000</v>
      </c>
      <c r="E44" s="30">
        <v>0</v>
      </c>
    </row>
    <row r="45" spans="1:5" x14ac:dyDescent="0.25">
      <c r="A45" s="28"/>
      <c r="B45" s="30"/>
      <c r="C45" s="30"/>
      <c r="D45" s="30"/>
      <c r="E45" s="30"/>
    </row>
    <row r="46" spans="1:5" x14ac:dyDescent="0.25">
      <c r="A46" s="28" t="s">
        <v>24</v>
      </c>
      <c r="B46" s="29">
        <f>SUM(C46:E46)</f>
        <v>809.88</v>
      </c>
      <c r="C46" s="30">
        <v>809.88</v>
      </c>
      <c r="D46" s="30">
        <v>0</v>
      </c>
      <c r="E46" s="30">
        <v>0</v>
      </c>
    </row>
    <row r="47" spans="1:5" x14ac:dyDescent="0.25">
      <c r="A47" s="28"/>
      <c r="B47" s="30"/>
      <c r="C47" s="30"/>
      <c r="D47" s="30"/>
      <c r="E47" s="30"/>
    </row>
    <row r="48" spans="1:5" x14ac:dyDescent="0.25">
      <c r="A48" s="28" t="s">
        <v>25</v>
      </c>
      <c r="B48" s="29">
        <f>SUM(C48:E48)</f>
        <v>0</v>
      </c>
      <c r="C48" s="30">
        <v>0</v>
      </c>
      <c r="D48" s="30">
        <v>0</v>
      </c>
      <c r="E48" s="30">
        <v>0</v>
      </c>
    </row>
    <row r="49" spans="1:7" x14ac:dyDescent="0.25">
      <c r="A49" s="24"/>
      <c r="B49" s="25"/>
      <c r="C49" s="25"/>
      <c r="D49" s="25"/>
      <c r="E49" s="25"/>
    </row>
    <row r="50" spans="1:7" x14ac:dyDescent="0.25">
      <c r="B50" s="31">
        <f>SUM(B41:B49)</f>
        <v>82451.02</v>
      </c>
      <c r="C50" s="31">
        <f>SUM(C41:C49)</f>
        <v>64042.34</v>
      </c>
      <c r="D50" s="31">
        <f>SUM(D41:D49)</f>
        <v>12520.28</v>
      </c>
      <c r="E50" s="31">
        <f>SUM(E41:E49)</f>
        <v>5888.4</v>
      </c>
    </row>
    <row r="54" spans="1:7" x14ac:dyDescent="0.25">
      <c r="A54" s="16" t="s">
        <v>26</v>
      </c>
    </row>
    <row r="55" spans="1:7" x14ac:dyDescent="0.25">
      <c r="A55" s="32"/>
    </row>
    <row r="56" spans="1:7" x14ac:dyDescent="0.25">
      <c r="A56" s="18" t="s">
        <v>27</v>
      </c>
      <c r="B56" s="19" t="s">
        <v>6</v>
      </c>
      <c r="C56" s="19" t="s">
        <v>28</v>
      </c>
    </row>
    <row r="57" spans="1:7" x14ac:dyDescent="0.25">
      <c r="A57" s="20" t="s">
        <v>29</v>
      </c>
      <c r="B57" s="21"/>
      <c r="C57" s="21">
        <v>0</v>
      </c>
    </row>
    <row r="58" spans="1:7" x14ac:dyDescent="0.25">
      <c r="A58" s="22"/>
      <c r="B58" s="23"/>
      <c r="C58" s="23">
        <v>0</v>
      </c>
    </row>
    <row r="59" spans="1:7" x14ac:dyDescent="0.25">
      <c r="A59" s="22" t="s">
        <v>30</v>
      </c>
      <c r="B59" s="23"/>
      <c r="C59" s="23"/>
    </row>
    <row r="60" spans="1:7" x14ac:dyDescent="0.25">
      <c r="A60" s="24"/>
      <c r="B60" s="25"/>
      <c r="C60" s="25">
        <v>0</v>
      </c>
    </row>
    <row r="61" spans="1:7" x14ac:dyDescent="0.25">
      <c r="A61" s="33"/>
      <c r="B61" s="19">
        <f>SUM(B56:B60)</f>
        <v>0</v>
      </c>
      <c r="C61" s="19"/>
    </row>
    <row r="62" spans="1:7" x14ac:dyDescent="0.25">
      <c r="A62" s="33"/>
      <c r="B62" s="34"/>
      <c r="C62" s="34"/>
    </row>
    <row r="63" spans="1:7" x14ac:dyDescent="0.25">
      <c r="A63" s="33"/>
      <c r="B63" s="34"/>
      <c r="C63" s="34"/>
    </row>
    <row r="64" spans="1:7" x14ac:dyDescent="0.25">
      <c r="G64" s="32"/>
    </row>
    <row r="65" spans="1:7" x14ac:dyDescent="0.25">
      <c r="A65" s="16" t="s">
        <v>31</v>
      </c>
    </row>
    <row r="66" spans="1:7" x14ac:dyDescent="0.25">
      <c r="A66" s="32"/>
    </row>
    <row r="67" spans="1:7" x14ac:dyDescent="0.25">
      <c r="A67" s="18" t="s">
        <v>32</v>
      </c>
      <c r="B67" s="19" t="s">
        <v>6</v>
      </c>
      <c r="C67" s="19" t="s">
        <v>7</v>
      </c>
      <c r="D67" s="19" t="s">
        <v>33</v>
      </c>
      <c r="E67" s="35" t="s">
        <v>34</v>
      </c>
      <c r="F67" s="19" t="s">
        <v>35</v>
      </c>
    </row>
    <row r="68" spans="1:7" x14ac:dyDescent="0.25">
      <c r="A68" s="36" t="s">
        <v>36</v>
      </c>
      <c r="B68" s="34"/>
      <c r="C68" s="34">
        <v>0</v>
      </c>
      <c r="D68" s="34">
        <v>0</v>
      </c>
      <c r="E68" s="34">
        <v>0</v>
      </c>
      <c r="F68" s="37">
        <v>0</v>
      </c>
    </row>
    <row r="69" spans="1:7" x14ac:dyDescent="0.25">
      <c r="A69" s="36"/>
      <c r="B69" s="34"/>
      <c r="C69" s="34">
        <v>0</v>
      </c>
      <c r="D69" s="34">
        <v>0</v>
      </c>
      <c r="E69" s="34">
        <v>0</v>
      </c>
      <c r="F69" s="37">
        <v>0</v>
      </c>
    </row>
    <row r="70" spans="1:7" x14ac:dyDescent="0.25">
      <c r="A70" s="38"/>
      <c r="B70" s="39"/>
      <c r="C70" s="39">
        <v>0</v>
      </c>
      <c r="D70" s="39">
        <v>0</v>
      </c>
      <c r="E70" s="39">
        <v>0</v>
      </c>
      <c r="F70" s="40">
        <v>0</v>
      </c>
    </row>
    <row r="71" spans="1:7" x14ac:dyDescent="0.25">
      <c r="A71" s="33"/>
      <c r="B71" s="19">
        <f>SUM(B67:B70)</f>
        <v>0</v>
      </c>
      <c r="C71" s="41">
        <v>0</v>
      </c>
      <c r="D71" s="42">
        <v>0</v>
      </c>
      <c r="E71" s="42">
        <v>0</v>
      </c>
      <c r="F71" s="43">
        <v>0</v>
      </c>
      <c r="G71" s="32"/>
    </row>
    <row r="72" spans="1:7" x14ac:dyDescent="0.25">
      <c r="A72" s="33"/>
      <c r="B72" s="44"/>
      <c r="C72" s="44"/>
      <c r="D72" s="44"/>
      <c r="E72" s="44"/>
      <c r="F72" s="44"/>
    </row>
    <row r="73" spans="1:7" x14ac:dyDescent="0.25">
      <c r="A73" s="33"/>
      <c r="B73" s="44"/>
      <c r="C73" s="44"/>
      <c r="D73" s="44"/>
      <c r="E73" s="44"/>
      <c r="F73" s="44"/>
      <c r="G73" s="32"/>
    </row>
    <row r="74" spans="1:7" x14ac:dyDescent="0.25">
      <c r="A74" s="18" t="s">
        <v>37</v>
      </c>
      <c r="B74" s="19" t="s">
        <v>6</v>
      </c>
      <c r="C74" s="19" t="s">
        <v>7</v>
      </c>
      <c r="D74" s="19" t="s">
        <v>38</v>
      </c>
      <c r="E74" s="44"/>
      <c r="F74" s="44"/>
    </row>
    <row r="75" spans="1:7" x14ac:dyDescent="0.25">
      <c r="A75" s="20" t="s">
        <v>39</v>
      </c>
      <c r="B75" s="37"/>
      <c r="C75" s="23">
        <v>0</v>
      </c>
      <c r="D75" s="23">
        <v>0</v>
      </c>
      <c r="E75" s="44"/>
      <c r="F75" s="44"/>
    </row>
    <row r="76" spans="1:7" x14ac:dyDescent="0.25">
      <c r="A76" s="24"/>
      <c r="B76" s="37"/>
      <c r="C76" s="23">
        <v>0</v>
      </c>
      <c r="D76" s="23">
        <v>0</v>
      </c>
      <c r="E76" s="44"/>
      <c r="F76" s="44"/>
    </row>
    <row r="77" spans="1:7" x14ac:dyDescent="0.25">
      <c r="A77" s="33"/>
      <c r="B77" s="19">
        <f>SUM(B75:B76)</f>
        <v>0</v>
      </c>
      <c r="C77" s="45"/>
      <c r="D77" s="46"/>
      <c r="E77" s="44"/>
      <c r="F77" s="44"/>
    </row>
    <row r="78" spans="1:7" x14ac:dyDescent="0.25">
      <c r="A78" s="33"/>
      <c r="B78" s="44"/>
      <c r="C78" s="44"/>
      <c r="D78" s="44"/>
      <c r="E78" s="44"/>
      <c r="F78" s="44"/>
    </row>
    <row r="79" spans="1:7" x14ac:dyDescent="0.25">
      <c r="A79" s="16" t="s">
        <v>40</v>
      </c>
    </row>
    <row r="80" spans="1:7" x14ac:dyDescent="0.25">
      <c r="A80" s="32"/>
    </row>
    <row r="81" spans="1:5" x14ac:dyDescent="0.25">
      <c r="A81" s="18" t="s">
        <v>41</v>
      </c>
      <c r="B81" s="19" t="s">
        <v>42</v>
      </c>
      <c r="C81" s="19" t="s">
        <v>43</v>
      </c>
      <c r="D81" s="19" t="s">
        <v>44</v>
      </c>
      <c r="E81" s="19" t="s">
        <v>45</v>
      </c>
    </row>
    <row r="82" spans="1:5" x14ac:dyDescent="0.25">
      <c r="A82" s="47" t="s">
        <v>46</v>
      </c>
      <c r="B82" s="48">
        <v>50411506.939999998</v>
      </c>
      <c r="C82" s="29">
        <v>50411506.939999998</v>
      </c>
      <c r="D82" s="23">
        <f>C82-B82</f>
        <v>0</v>
      </c>
      <c r="E82" s="23"/>
    </row>
    <row r="83" spans="1:5" x14ac:dyDescent="0.25">
      <c r="A83" s="49" t="s">
        <v>47</v>
      </c>
      <c r="B83" s="30">
        <v>54151272.869999997</v>
      </c>
      <c r="C83" s="29">
        <v>54151272.869999997</v>
      </c>
      <c r="D83" s="23">
        <f>C83-B83</f>
        <v>0</v>
      </c>
      <c r="E83" s="23"/>
    </row>
    <row r="84" spans="1:5" x14ac:dyDescent="0.25">
      <c r="A84" s="22" t="s">
        <v>48</v>
      </c>
      <c r="B84" s="50">
        <f>SUM(B82:B83)</f>
        <v>104562779.81</v>
      </c>
      <c r="C84" s="51">
        <f>SUM(C82:C83)</f>
        <v>104562779.81</v>
      </c>
      <c r="D84" s="52">
        <f>C84-B84</f>
        <v>0</v>
      </c>
      <c r="E84" s="23"/>
    </row>
    <row r="85" spans="1:5" x14ac:dyDescent="0.25">
      <c r="A85" s="49" t="s">
        <v>49</v>
      </c>
      <c r="B85" s="30">
        <v>3387811.09</v>
      </c>
      <c r="C85" s="30">
        <v>3387811.09</v>
      </c>
      <c r="D85" s="23">
        <f>C85-B85</f>
        <v>0</v>
      </c>
      <c r="E85" s="23"/>
    </row>
    <row r="86" spans="1:5" x14ac:dyDescent="0.25">
      <c r="A86" s="49" t="s">
        <v>50</v>
      </c>
      <c r="B86" s="30">
        <v>7524730.8300000001</v>
      </c>
      <c r="C86" s="30">
        <v>7524730.8300000001</v>
      </c>
      <c r="D86" s="23">
        <f t="shared" ref="D86:D111" si="0">C86-B86</f>
        <v>0</v>
      </c>
      <c r="E86" s="23"/>
    </row>
    <row r="87" spans="1:5" x14ac:dyDescent="0.25">
      <c r="A87" s="49" t="s">
        <v>51</v>
      </c>
      <c r="B87" s="30">
        <v>6380</v>
      </c>
      <c r="C87" s="30">
        <v>6380</v>
      </c>
      <c r="D87" s="23">
        <f t="shared" si="0"/>
        <v>0</v>
      </c>
      <c r="E87" s="23"/>
    </row>
    <row r="88" spans="1:5" x14ac:dyDescent="0.25">
      <c r="A88" s="49" t="s">
        <v>52</v>
      </c>
      <c r="B88" s="30">
        <v>7680396.1699999999</v>
      </c>
      <c r="C88" s="30">
        <v>7700994.9900000002</v>
      </c>
      <c r="D88" s="23">
        <f t="shared" si="0"/>
        <v>20598.820000000298</v>
      </c>
      <c r="E88" s="23"/>
    </row>
    <row r="89" spans="1:5" x14ac:dyDescent="0.25">
      <c r="A89" s="49" t="s">
        <v>53</v>
      </c>
      <c r="B89" s="30">
        <v>132534.89000000001</v>
      </c>
      <c r="C89" s="30">
        <v>132534.89000000001</v>
      </c>
      <c r="D89" s="23">
        <f t="shared" si="0"/>
        <v>0</v>
      </c>
      <c r="E89" s="23"/>
    </row>
    <row r="90" spans="1:5" x14ac:dyDescent="0.25">
      <c r="A90" s="49" t="s">
        <v>54</v>
      </c>
      <c r="B90" s="30">
        <v>1053952.9099999999</v>
      </c>
      <c r="C90" s="30">
        <v>1065355.1100000001</v>
      </c>
      <c r="D90" s="23">
        <f t="shared" si="0"/>
        <v>11402.200000000186</v>
      </c>
      <c r="E90" s="23"/>
    </row>
    <row r="91" spans="1:5" x14ac:dyDescent="0.25">
      <c r="A91" s="49" t="s">
        <v>55</v>
      </c>
      <c r="B91" s="30">
        <v>195703.67</v>
      </c>
      <c r="C91" s="30">
        <v>195703.67</v>
      </c>
      <c r="D91" s="23">
        <f t="shared" si="0"/>
        <v>0</v>
      </c>
      <c r="E91" s="23"/>
    </row>
    <row r="92" spans="1:5" x14ac:dyDescent="0.25">
      <c r="A92" s="49" t="s">
        <v>56</v>
      </c>
      <c r="B92" s="30">
        <v>832577.94</v>
      </c>
      <c r="C92" s="30">
        <v>832577.94</v>
      </c>
      <c r="D92" s="23">
        <f t="shared" si="0"/>
        <v>0</v>
      </c>
      <c r="E92" s="23"/>
    </row>
    <row r="93" spans="1:5" x14ac:dyDescent="0.25">
      <c r="A93" s="49" t="s">
        <v>57</v>
      </c>
      <c r="B93" s="30">
        <v>118798.16</v>
      </c>
      <c r="C93" s="30">
        <v>133025.16</v>
      </c>
      <c r="D93" s="23">
        <f t="shared" si="0"/>
        <v>14227</v>
      </c>
      <c r="E93" s="23"/>
    </row>
    <row r="94" spans="1:5" x14ac:dyDescent="0.25">
      <c r="A94" s="49" t="s">
        <v>58</v>
      </c>
      <c r="B94" s="30">
        <v>211315.94</v>
      </c>
      <c r="C94" s="30">
        <v>211315.94</v>
      </c>
      <c r="D94" s="23">
        <f t="shared" si="0"/>
        <v>0</v>
      </c>
      <c r="E94" s="23"/>
    </row>
    <row r="95" spans="1:5" x14ac:dyDescent="0.25">
      <c r="A95" s="49" t="s">
        <v>59</v>
      </c>
      <c r="B95" s="30">
        <v>332953.90000000002</v>
      </c>
      <c r="C95" s="30">
        <v>337927.17</v>
      </c>
      <c r="D95" s="23">
        <f t="shared" si="0"/>
        <v>4973.2699999999604</v>
      </c>
      <c r="E95" s="23"/>
    </row>
    <row r="96" spans="1:5" x14ac:dyDescent="0.25">
      <c r="A96" s="49" t="s">
        <v>60</v>
      </c>
      <c r="B96" s="30">
        <v>3738169.22</v>
      </c>
      <c r="C96" s="30">
        <v>3738169.22</v>
      </c>
      <c r="D96" s="23">
        <f t="shared" si="0"/>
        <v>0</v>
      </c>
      <c r="E96" s="23"/>
    </row>
    <row r="97" spans="1:5" x14ac:dyDescent="0.25">
      <c r="A97" s="49" t="s">
        <v>61</v>
      </c>
      <c r="B97" s="30">
        <v>2805719.05</v>
      </c>
      <c r="C97" s="30">
        <v>2805719.05</v>
      </c>
      <c r="D97" s="23">
        <f t="shared" si="0"/>
        <v>0</v>
      </c>
      <c r="E97" s="23"/>
    </row>
    <row r="98" spans="1:5" x14ac:dyDescent="0.25">
      <c r="A98" s="49" t="s">
        <v>62</v>
      </c>
      <c r="B98" s="30">
        <v>1606284</v>
      </c>
      <c r="C98" s="30">
        <v>1606284</v>
      </c>
      <c r="D98" s="23">
        <f t="shared" si="0"/>
        <v>0</v>
      </c>
      <c r="E98" s="23"/>
    </row>
    <row r="99" spans="1:5" x14ac:dyDescent="0.25">
      <c r="A99" s="49" t="s">
        <v>63</v>
      </c>
      <c r="B99" s="30">
        <v>50353.19</v>
      </c>
      <c r="C99" s="30">
        <v>50353.19</v>
      </c>
      <c r="D99" s="23">
        <f t="shared" si="0"/>
        <v>0</v>
      </c>
      <c r="E99" s="23"/>
    </row>
    <row r="100" spans="1:5" x14ac:dyDescent="0.25">
      <c r="A100" s="49" t="s">
        <v>64</v>
      </c>
      <c r="B100" s="30">
        <v>39100</v>
      </c>
      <c r="C100" s="30">
        <v>39100</v>
      </c>
      <c r="D100" s="23">
        <f t="shared" si="0"/>
        <v>0</v>
      </c>
      <c r="E100" s="23"/>
    </row>
    <row r="101" spans="1:5" x14ac:dyDescent="0.25">
      <c r="A101" s="49" t="s">
        <v>65</v>
      </c>
      <c r="B101" s="30">
        <v>4723382.4800000004</v>
      </c>
      <c r="C101" s="30">
        <v>4723382.4800000004</v>
      </c>
      <c r="D101" s="23">
        <f t="shared" si="0"/>
        <v>0</v>
      </c>
      <c r="E101" s="23"/>
    </row>
    <row r="102" spans="1:5" x14ac:dyDescent="0.25">
      <c r="A102" s="49" t="s">
        <v>66</v>
      </c>
      <c r="B102" s="30">
        <v>1661118.2</v>
      </c>
      <c r="C102" s="30">
        <v>1661118.2</v>
      </c>
      <c r="D102" s="23">
        <f t="shared" si="0"/>
        <v>0</v>
      </c>
      <c r="E102" s="23"/>
    </row>
    <row r="103" spans="1:5" x14ac:dyDescent="0.25">
      <c r="A103" s="49" t="s">
        <v>67</v>
      </c>
      <c r="B103" s="30">
        <v>490855.6</v>
      </c>
      <c r="C103" s="30">
        <v>490855.6</v>
      </c>
      <c r="D103" s="23">
        <f t="shared" si="0"/>
        <v>0</v>
      </c>
      <c r="E103" s="23"/>
    </row>
    <row r="104" spans="1:5" x14ac:dyDescent="0.25">
      <c r="A104" s="49" t="s">
        <v>68</v>
      </c>
      <c r="B104" s="30">
        <v>1639414.32</v>
      </c>
      <c r="C104" s="30">
        <v>1639414.32</v>
      </c>
      <c r="D104" s="23">
        <f t="shared" si="0"/>
        <v>0</v>
      </c>
      <c r="E104" s="23"/>
    </row>
    <row r="105" spans="1:5" x14ac:dyDescent="0.25">
      <c r="A105" s="49" t="s">
        <v>69</v>
      </c>
      <c r="B105" s="30">
        <v>915573.31</v>
      </c>
      <c r="C105" s="30">
        <v>915573.31</v>
      </c>
      <c r="D105" s="23">
        <f t="shared" si="0"/>
        <v>0</v>
      </c>
      <c r="E105" s="23"/>
    </row>
    <row r="106" spans="1:5" x14ac:dyDescent="0.25">
      <c r="A106" s="49" t="s">
        <v>70</v>
      </c>
      <c r="B106" s="30">
        <v>26352.14</v>
      </c>
      <c r="C106" s="30">
        <v>26352.14</v>
      </c>
      <c r="D106" s="23">
        <f t="shared" si="0"/>
        <v>0</v>
      </c>
      <c r="E106" s="23"/>
    </row>
    <row r="107" spans="1:5" x14ac:dyDescent="0.25">
      <c r="A107" s="49" t="s">
        <v>71</v>
      </c>
      <c r="B107" s="30">
        <v>2318872.5299999998</v>
      </c>
      <c r="C107" s="30">
        <v>2318872.5499999998</v>
      </c>
      <c r="D107" s="23">
        <f t="shared" si="0"/>
        <v>2.0000000018626451E-2</v>
      </c>
      <c r="E107" s="23"/>
    </row>
    <row r="108" spans="1:5" x14ac:dyDescent="0.25">
      <c r="A108" s="49" t="s">
        <v>72</v>
      </c>
      <c r="B108" s="30">
        <v>14872.63</v>
      </c>
      <c r="C108" s="30">
        <v>14872.63</v>
      </c>
      <c r="D108" s="23">
        <f t="shared" si="0"/>
        <v>0</v>
      </c>
      <c r="E108" s="23"/>
    </row>
    <row r="109" spans="1:5" x14ac:dyDescent="0.25">
      <c r="A109" s="49" t="s">
        <v>73</v>
      </c>
      <c r="B109" s="30">
        <v>832891.37</v>
      </c>
      <c r="C109" s="30">
        <v>832891.37</v>
      </c>
      <c r="D109" s="23">
        <f t="shared" si="0"/>
        <v>0</v>
      </c>
      <c r="E109" s="23"/>
    </row>
    <row r="110" spans="1:5" x14ac:dyDescent="0.25">
      <c r="A110" s="49" t="s">
        <v>74</v>
      </c>
      <c r="B110" s="30">
        <v>7574.81</v>
      </c>
      <c r="C110" s="30">
        <v>7574.81</v>
      </c>
      <c r="D110" s="23">
        <f t="shared" si="0"/>
        <v>0</v>
      </c>
      <c r="E110" s="23"/>
    </row>
    <row r="111" spans="1:5" x14ac:dyDescent="0.25">
      <c r="A111" s="49" t="s">
        <v>75</v>
      </c>
      <c r="B111" s="30">
        <v>12000</v>
      </c>
      <c r="C111" s="30">
        <v>12000</v>
      </c>
      <c r="D111" s="23">
        <f t="shared" si="0"/>
        <v>0</v>
      </c>
      <c r="E111" s="23"/>
    </row>
    <row r="112" spans="1:5" x14ac:dyDescent="0.25">
      <c r="A112" s="22" t="s">
        <v>76</v>
      </c>
      <c r="B112" s="53">
        <f>SUM(B85:B111)</f>
        <v>42359688.350000016</v>
      </c>
      <c r="C112" s="53">
        <f>SUM(C85:C111)</f>
        <v>42410889.660000011</v>
      </c>
      <c r="D112" s="53">
        <f>SUM(D85:D111)</f>
        <v>51201.310000000463</v>
      </c>
      <c r="E112" s="23"/>
    </row>
    <row r="113" spans="1:5" x14ac:dyDescent="0.25">
      <c r="A113" s="49" t="s">
        <v>77</v>
      </c>
      <c r="B113" s="30">
        <v>-4355233.12</v>
      </c>
      <c r="C113" s="30">
        <v>-4355233.12</v>
      </c>
      <c r="D113" s="23">
        <f t="shared" ref="D113:D130" si="1">C113-B113</f>
        <v>0</v>
      </c>
      <c r="E113" s="23"/>
    </row>
    <row r="114" spans="1:5" x14ac:dyDescent="0.25">
      <c r="A114" s="49" t="s">
        <v>78</v>
      </c>
      <c r="B114" s="30">
        <v>-7319884.1699999999</v>
      </c>
      <c r="C114" s="30">
        <v>-7319884.1699999999</v>
      </c>
      <c r="D114" s="23">
        <f t="shared" si="1"/>
        <v>0</v>
      </c>
      <c r="E114" s="23"/>
    </row>
    <row r="115" spans="1:5" x14ac:dyDescent="0.25">
      <c r="A115" s="49" t="s">
        <v>79</v>
      </c>
      <c r="B115" s="30">
        <v>-3987.5</v>
      </c>
      <c r="C115" s="30">
        <v>-3987.5</v>
      </c>
      <c r="D115" s="23">
        <f t="shared" si="1"/>
        <v>0</v>
      </c>
      <c r="E115" s="23"/>
    </row>
    <row r="116" spans="1:5" x14ac:dyDescent="0.25">
      <c r="A116" s="49" t="s">
        <v>80</v>
      </c>
      <c r="B116" s="30">
        <v>-8500</v>
      </c>
      <c r="C116" s="30">
        <v>-8500</v>
      </c>
      <c r="D116" s="23">
        <f t="shared" si="1"/>
        <v>0</v>
      </c>
      <c r="E116" s="23"/>
    </row>
    <row r="117" spans="1:5" x14ac:dyDescent="0.25">
      <c r="A117" s="49" t="s">
        <v>81</v>
      </c>
      <c r="B117" s="30">
        <v>-5784514.2800000003</v>
      </c>
      <c r="C117" s="30">
        <v>-5784514.2800000003</v>
      </c>
      <c r="D117" s="23">
        <f t="shared" si="1"/>
        <v>0</v>
      </c>
      <c r="E117" s="23"/>
    </row>
    <row r="118" spans="1:5" x14ac:dyDescent="0.25">
      <c r="A118" s="49" t="s">
        <v>82</v>
      </c>
      <c r="B118" s="30">
        <v>-365981.5</v>
      </c>
      <c r="C118" s="30">
        <v>-365981.5</v>
      </c>
      <c r="D118" s="23">
        <f t="shared" si="1"/>
        <v>0</v>
      </c>
      <c r="E118" s="23"/>
    </row>
    <row r="119" spans="1:5" x14ac:dyDescent="0.25">
      <c r="A119" s="49" t="s">
        <v>83</v>
      </c>
      <c r="B119" s="30">
        <v>-251978.89</v>
      </c>
      <c r="C119" s="30">
        <v>-251978.89</v>
      </c>
      <c r="D119" s="23">
        <f t="shared" si="1"/>
        <v>0</v>
      </c>
      <c r="E119" s="23"/>
    </row>
    <row r="120" spans="1:5" x14ac:dyDescent="0.25">
      <c r="A120" s="49" t="s">
        <v>84</v>
      </c>
      <c r="B120" s="30">
        <v>-52198.29</v>
      </c>
      <c r="C120" s="30">
        <v>-52198.29</v>
      </c>
      <c r="D120" s="23">
        <f t="shared" si="1"/>
        <v>0</v>
      </c>
      <c r="E120" s="23"/>
    </row>
    <row r="121" spans="1:5" x14ac:dyDescent="0.25">
      <c r="A121" s="49" t="s">
        <v>85</v>
      </c>
      <c r="B121" s="30">
        <v>-110043.43</v>
      </c>
      <c r="C121" s="30">
        <v>-110043.43</v>
      </c>
      <c r="D121" s="23">
        <f t="shared" si="1"/>
        <v>0</v>
      </c>
      <c r="E121" s="23"/>
    </row>
    <row r="122" spans="1:5" x14ac:dyDescent="0.25">
      <c r="A122" s="49" t="s">
        <v>86</v>
      </c>
      <c r="B122" s="30">
        <v>-3850276.95</v>
      </c>
      <c r="C122" s="30">
        <v>-3850276.95</v>
      </c>
      <c r="D122" s="23">
        <f t="shared" si="1"/>
        <v>0</v>
      </c>
      <c r="E122" s="23"/>
    </row>
    <row r="123" spans="1:5" x14ac:dyDescent="0.25">
      <c r="A123" s="49" t="s">
        <v>87</v>
      </c>
      <c r="B123" s="30">
        <v>-3362275.41</v>
      </c>
      <c r="C123" s="30">
        <v>-3362275.41</v>
      </c>
      <c r="D123" s="23">
        <f t="shared" si="1"/>
        <v>0</v>
      </c>
      <c r="E123" s="23"/>
    </row>
    <row r="124" spans="1:5" x14ac:dyDescent="0.25">
      <c r="A124" s="49" t="s">
        <v>88</v>
      </c>
      <c r="B124" s="30">
        <v>-39100</v>
      </c>
      <c r="C124" s="30">
        <v>-39100</v>
      </c>
      <c r="D124" s="23">
        <f t="shared" si="1"/>
        <v>0</v>
      </c>
      <c r="E124" s="23"/>
    </row>
    <row r="125" spans="1:5" x14ac:dyDescent="0.25">
      <c r="A125" s="49" t="s">
        <v>89</v>
      </c>
      <c r="B125" s="30">
        <v>-2513180.69</v>
      </c>
      <c r="C125" s="30">
        <v>-2513180.69</v>
      </c>
      <c r="D125" s="23">
        <f t="shared" si="1"/>
        <v>0</v>
      </c>
      <c r="E125" s="23"/>
    </row>
    <row r="126" spans="1:5" x14ac:dyDescent="0.25">
      <c r="A126" s="49" t="s">
        <v>90</v>
      </c>
      <c r="B126" s="30">
        <v>-219177.04</v>
      </c>
      <c r="C126" s="30">
        <v>-219177.04</v>
      </c>
      <c r="D126" s="23">
        <f t="shared" si="1"/>
        <v>0</v>
      </c>
      <c r="E126" s="23"/>
    </row>
    <row r="127" spans="1:5" x14ac:dyDescent="0.25">
      <c r="A127" s="49" t="s">
        <v>91</v>
      </c>
      <c r="B127" s="30">
        <v>-1823179.57</v>
      </c>
      <c r="C127" s="30">
        <v>-1823179.57</v>
      </c>
      <c r="D127" s="23">
        <f t="shared" si="1"/>
        <v>0</v>
      </c>
      <c r="E127" s="23"/>
    </row>
    <row r="128" spans="1:5" x14ac:dyDescent="0.25">
      <c r="A128" s="49" t="s">
        <v>92</v>
      </c>
      <c r="B128" s="30">
        <v>-104338.44</v>
      </c>
      <c r="C128" s="30">
        <v>-104338.44</v>
      </c>
      <c r="D128" s="23">
        <f t="shared" si="1"/>
        <v>0</v>
      </c>
      <c r="E128" s="23"/>
    </row>
    <row r="129" spans="1:8" x14ac:dyDescent="0.25">
      <c r="A129" s="49" t="s">
        <v>93</v>
      </c>
      <c r="B129" s="30">
        <v>-695457.57</v>
      </c>
      <c r="C129" s="30">
        <v>-695457.57</v>
      </c>
      <c r="D129" s="23">
        <f t="shared" si="1"/>
        <v>0</v>
      </c>
      <c r="E129" s="23"/>
    </row>
    <row r="130" spans="1:8" x14ac:dyDescent="0.25">
      <c r="A130" s="49" t="s">
        <v>94</v>
      </c>
      <c r="B130" s="30">
        <v>-129909.27</v>
      </c>
      <c r="C130" s="30">
        <v>-129909.27</v>
      </c>
      <c r="D130" s="23">
        <f t="shared" si="1"/>
        <v>0</v>
      </c>
      <c r="E130" s="23"/>
    </row>
    <row r="131" spans="1:8" x14ac:dyDescent="0.25">
      <c r="A131" s="24" t="s">
        <v>95</v>
      </c>
      <c r="B131" s="54">
        <f>SUM(B113:B130)</f>
        <v>-30989216.120000001</v>
      </c>
      <c r="C131" s="54">
        <f>SUM(C113:C130)</f>
        <v>-30989216.120000001</v>
      </c>
      <c r="D131" s="54">
        <f>SUM(D113:D130)</f>
        <v>0</v>
      </c>
      <c r="E131" s="23">
        <v>0</v>
      </c>
    </row>
    <row r="132" spans="1:8" ht="18" customHeight="1" x14ac:dyDescent="0.25">
      <c r="B132" s="55">
        <f>B84+B112+B131</f>
        <v>115933252.04000002</v>
      </c>
      <c r="C132" s="55">
        <f>C84+C112+C131</f>
        <v>115984453.35000002</v>
      </c>
      <c r="D132" s="55">
        <f>D84+D112+D131</f>
        <v>51201.310000000463</v>
      </c>
      <c r="E132" s="56"/>
      <c r="G132" s="57"/>
      <c r="H132" s="57"/>
    </row>
    <row r="134" spans="1:8" x14ac:dyDescent="0.25">
      <c r="G134" s="32"/>
    </row>
    <row r="135" spans="1:8" ht="21.75" customHeight="1" x14ac:dyDescent="0.25">
      <c r="A135" s="18" t="s">
        <v>96</v>
      </c>
      <c r="B135" s="19" t="s">
        <v>42</v>
      </c>
      <c r="C135" s="19" t="s">
        <v>43</v>
      </c>
      <c r="D135" s="19" t="s">
        <v>44</v>
      </c>
      <c r="E135" s="19" t="s">
        <v>45</v>
      </c>
    </row>
    <row r="136" spans="1:8" x14ac:dyDescent="0.25">
      <c r="A136" s="22" t="s">
        <v>97</v>
      </c>
      <c r="B136" s="30">
        <v>88673.43</v>
      </c>
      <c r="C136" s="30">
        <v>88673.43</v>
      </c>
      <c r="D136" s="23">
        <f>C136-B136</f>
        <v>0</v>
      </c>
      <c r="E136" s="23"/>
    </row>
    <row r="137" spans="1:8" x14ac:dyDescent="0.25">
      <c r="A137" s="22"/>
      <c r="B137" s="30"/>
      <c r="C137" s="30"/>
      <c r="D137" s="23"/>
      <c r="E137" s="23"/>
    </row>
    <row r="138" spans="1:8" x14ac:dyDescent="0.25">
      <c r="A138" s="22" t="s">
        <v>98</v>
      </c>
      <c r="B138" s="23">
        <v>0</v>
      </c>
      <c r="C138" s="23">
        <v>0</v>
      </c>
      <c r="D138" s="23"/>
      <c r="E138" s="23"/>
    </row>
    <row r="139" spans="1:8" x14ac:dyDescent="0.25">
      <c r="A139" s="22"/>
      <c r="B139" s="23"/>
      <c r="C139" s="23"/>
      <c r="D139" s="23"/>
      <c r="E139" s="23"/>
    </row>
    <row r="140" spans="1:8" x14ac:dyDescent="0.25">
      <c r="A140" s="22" t="s">
        <v>95</v>
      </c>
      <c r="B140" s="30">
        <v>-51389.27</v>
      </c>
      <c r="C140" s="30">
        <v>-51389.27</v>
      </c>
      <c r="D140" s="23">
        <f>C140-B140</f>
        <v>0</v>
      </c>
      <c r="E140" s="23"/>
    </row>
    <row r="141" spans="1:8" x14ac:dyDescent="0.25">
      <c r="A141" s="58"/>
      <c r="B141" s="25"/>
      <c r="C141" s="25"/>
      <c r="D141" s="25"/>
      <c r="E141" s="25"/>
    </row>
    <row r="142" spans="1:8" x14ac:dyDescent="0.25">
      <c r="B142" s="59">
        <f>B136+B140</f>
        <v>37284.159999999996</v>
      </c>
      <c r="C142" s="59">
        <f>C136+C140</f>
        <v>37284.159999999996</v>
      </c>
      <c r="D142" s="19">
        <f>SUM(D140:D141)</f>
        <v>0</v>
      </c>
      <c r="E142" s="56"/>
    </row>
    <row r="146" spans="1:3" x14ac:dyDescent="0.25">
      <c r="A146" s="18" t="s">
        <v>99</v>
      </c>
      <c r="B146" s="19" t="s">
        <v>6</v>
      </c>
    </row>
    <row r="147" spans="1:3" x14ac:dyDescent="0.25">
      <c r="A147" s="20" t="s">
        <v>100</v>
      </c>
      <c r="B147" s="21"/>
    </row>
    <row r="148" spans="1:3" x14ac:dyDescent="0.25">
      <c r="A148" s="22"/>
      <c r="B148" s="23"/>
    </row>
    <row r="149" spans="1:3" x14ac:dyDescent="0.25">
      <c r="A149" s="24"/>
      <c r="B149" s="25"/>
    </row>
    <row r="150" spans="1:3" x14ac:dyDescent="0.25">
      <c r="B150" s="19">
        <f>SUM(B148:B149)</f>
        <v>0</v>
      </c>
    </row>
    <row r="151" spans="1:3" x14ac:dyDescent="0.25">
      <c r="B151" s="60"/>
    </row>
    <row r="153" spans="1:3" x14ac:dyDescent="0.25">
      <c r="A153" s="61" t="s">
        <v>101</v>
      </c>
      <c r="B153" s="62" t="s">
        <v>6</v>
      </c>
      <c r="C153" s="63" t="s">
        <v>102</v>
      </c>
    </row>
    <row r="154" spans="1:3" x14ac:dyDescent="0.25">
      <c r="A154" s="64"/>
      <c r="B154" s="65"/>
      <c r="C154" s="66"/>
    </row>
    <row r="155" spans="1:3" x14ac:dyDescent="0.25">
      <c r="A155" s="67"/>
      <c r="B155" s="68"/>
      <c r="C155" s="69"/>
    </row>
    <row r="156" spans="1:3" x14ac:dyDescent="0.25">
      <c r="A156" s="70"/>
      <c r="B156" s="71"/>
      <c r="C156" s="71"/>
    </row>
    <row r="157" spans="1:3" x14ac:dyDescent="0.25">
      <c r="A157" s="70"/>
      <c r="B157" s="71"/>
      <c r="C157" s="71"/>
    </row>
    <row r="158" spans="1:3" x14ac:dyDescent="0.25">
      <c r="A158" s="72"/>
      <c r="B158" s="73"/>
      <c r="C158" s="73"/>
    </row>
    <row r="159" spans="1:3" x14ac:dyDescent="0.25">
      <c r="B159" s="19">
        <f>SUM(B157:B158)</f>
        <v>0</v>
      </c>
      <c r="C159" s="19"/>
    </row>
    <row r="162" spans="1:5" x14ac:dyDescent="0.25">
      <c r="A162" s="12" t="s">
        <v>103</v>
      </c>
    </row>
    <row r="164" spans="1:5" x14ac:dyDescent="0.25">
      <c r="A164" s="61" t="s">
        <v>104</v>
      </c>
      <c r="B164" s="74" t="s">
        <v>6</v>
      </c>
      <c r="C164" s="19" t="s">
        <v>19</v>
      </c>
      <c r="D164" s="19" t="s">
        <v>20</v>
      </c>
      <c r="E164" s="19" t="s">
        <v>21</v>
      </c>
    </row>
    <row r="165" spans="1:5" x14ac:dyDescent="0.25">
      <c r="A165" s="47" t="s">
        <v>105</v>
      </c>
      <c r="B165" s="75">
        <v>-150402.13</v>
      </c>
      <c r="C165" s="75">
        <v>-150402.13</v>
      </c>
      <c r="D165" s="21"/>
      <c r="E165" s="21"/>
    </row>
    <row r="166" spans="1:5" x14ac:dyDescent="0.25">
      <c r="A166" s="49" t="s">
        <v>106</v>
      </c>
      <c r="B166" s="76">
        <v>-95042.9</v>
      </c>
      <c r="C166" s="76">
        <v>-95042.9</v>
      </c>
      <c r="D166" s="23"/>
      <c r="E166" s="23"/>
    </row>
    <row r="167" spans="1:5" x14ac:dyDescent="0.25">
      <c r="A167" s="49" t="s">
        <v>107</v>
      </c>
      <c r="B167" s="76">
        <v>-97040.36</v>
      </c>
      <c r="C167" s="76">
        <v>-97040.36</v>
      </c>
      <c r="D167" s="23"/>
      <c r="E167" s="23"/>
    </row>
    <row r="168" spans="1:5" x14ac:dyDescent="0.25">
      <c r="A168" s="49" t="s">
        <v>108</v>
      </c>
      <c r="B168" s="76">
        <v>-26970</v>
      </c>
      <c r="C168" s="76">
        <v>-26970</v>
      </c>
      <c r="D168" s="23"/>
      <c r="E168" s="23"/>
    </row>
    <row r="169" spans="1:5" x14ac:dyDescent="0.25">
      <c r="A169" s="49" t="s">
        <v>109</v>
      </c>
      <c r="B169" s="76">
        <v>-315816.15999999997</v>
      </c>
      <c r="C169" s="76">
        <v>-315816.15999999997</v>
      </c>
      <c r="D169" s="23"/>
      <c r="E169" s="23"/>
    </row>
    <row r="170" spans="1:5" x14ac:dyDescent="0.25">
      <c r="A170" s="49" t="s">
        <v>110</v>
      </c>
      <c r="B170" s="76">
        <v>-48754.35</v>
      </c>
      <c r="C170" s="76">
        <v>-48754.35</v>
      </c>
      <c r="D170" s="23"/>
      <c r="E170" s="23"/>
    </row>
    <row r="171" spans="1:5" x14ac:dyDescent="0.25">
      <c r="A171" s="49" t="s">
        <v>111</v>
      </c>
      <c r="B171" s="76">
        <v>-4876.74</v>
      </c>
      <c r="C171" s="76">
        <v>-4876.74</v>
      </c>
      <c r="D171" s="23"/>
      <c r="E171" s="23"/>
    </row>
    <row r="172" spans="1:5" x14ac:dyDescent="0.25">
      <c r="A172" s="49" t="s">
        <v>112</v>
      </c>
      <c r="B172" s="76">
        <v>-62629.85</v>
      </c>
      <c r="C172" s="76">
        <v>-62629.85</v>
      </c>
      <c r="D172" s="23"/>
      <c r="E172" s="23"/>
    </row>
    <row r="173" spans="1:5" x14ac:dyDescent="0.25">
      <c r="A173" s="49" t="s">
        <v>113</v>
      </c>
      <c r="B173" s="76">
        <v>-51634.71</v>
      </c>
      <c r="C173" s="76">
        <v>-51634.71</v>
      </c>
      <c r="D173" s="23"/>
      <c r="E173" s="23"/>
    </row>
    <row r="174" spans="1:5" x14ac:dyDescent="0.25">
      <c r="A174" s="49" t="s">
        <v>114</v>
      </c>
      <c r="B174" s="76">
        <v>-8948.56</v>
      </c>
      <c r="C174" s="76">
        <v>-8948.56</v>
      </c>
      <c r="D174" s="23"/>
      <c r="E174" s="23"/>
    </row>
    <row r="175" spans="1:5" x14ac:dyDescent="0.25">
      <c r="A175" s="49" t="s">
        <v>115</v>
      </c>
      <c r="B175" s="76">
        <v>3775.13</v>
      </c>
      <c r="C175" s="76">
        <v>3775.13</v>
      </c>
      <c r="D175" s="23"/>
      <c r="E175" s="23"/>
    </row>
    <row r="176" spans="1:5" x14ac:dyDescent="0.25">
      <c r="A176" s="49" t="s">
        <v>116</v>
      </c>
      <c r="B176" s="76">
        <v>-32979</v>
      </c>
      <c r="C176" s="76">
        <v>-32979</v>
      </c>
      <c r="D176" s="23"/>
      <c r="E176" s="23"/>
    </row>
    <row r="177" spans="1:7" x14ac:dyDescent="0.25">
      <c r="A177" s="49" t="s">
        <v>117</v>
      </c>
      <c r="B177" s="76">
        <v>-338.21</v>
      </c>
      <c r="C177" s="76">
        <v>-338.21</v>
      </c>
      <c r="D177" s="23"/>
      <c r="E177" s="23"/>
    </row>
    <row r="178" spans="1:7" x14ac:dyDescent="0.25">
      <c r="A178" s="49" t="s">
        <v>118</v>
      </c>
      <c r="B178" s="76">
        <v>-4466.78</v>
      </c>
      <c r="C178" s="76">
        <v>-4466.78</v>
      </c>
      <c r="D178" s="23"/>
      <c r="E178" s="23"/>
    </row>
    <row r="179" spans="1:7" x14ac:dyDescent="0.25">
      <c r="A179" s="49" t="s">
        <v>119</v>
      </c>
      <c r="B179" s="76">
        <v>-0.6</v>
      </c>
      <c r="C179" s="76">
        <v>-0.6</v>
      </c>
      <c r="D179" s="23"/>
      <c r="E179" s="23"/>
    </row>
    <row r="180" spans="1:7" x14ac:dyDescent="0.25">
      <c r="A180" s="49" t="s">
        <v>120</v>
      </c>
      <c r="B180" s="76">
        <v>-15843.44</v>
      </c>
      <c r="C180" s="76">
        <v>-15843.44</v>
      </c>
      <c r="D180" s="23"/>
      <c r="E180" s="23"/>
    </row>
    <row r="181" spans="1:7" x14ac:dyDescent="0.25">
      <c r="A181" s="49" t="s">
        <v>121</v>
      </c>
      <c r="B181" s="76">
        <v>-4137482.29</v>
      </c>
      <c r="C181" s="76">
        <v>-4137482.29</v>
      </c>
      <c r="D181" s="23"/>
      <c r="E181" s="23"/>
    </row>
    <row r="182" spans="1:7" x14ac:dyDescent="0.25">
      <c r="A182" s="24"/>
      <c r="B182" s="25"/>
      <c r="C182" s="40"/>
      <c r="D182" s="25"/>
      <c r="E182" s="25"/>
    </row>
    <row r="183" spans="1:7" x14ac:dyDescent="0.25">
      <c r="B183" s="77">
        <f>SUM(B165:B182)</f>
        <v>-5049450.95</v>
      </c>
      <c r="C183" s="77">
        <f>SUM(C165:C182)</f>
        <v>-5049450.95</v>
      </c>
      <c r="D183" s="77">
        <f>SUM(D165:D182)</f>
        <v>0</v>
      </c>
      <c r="E183" s="77">
        <f>SUM(E165:E182)</f>
        <v>0</v>
      </c>
    </row>
    <row r="185" spans="1:7" x14ac:dyDescent="0.25">
      <c r="G185" s="32"/>
    </row>
    <row r="187" spans="1:7" x14ac:dyDescent="0.25">
      <c r="A187" s="61" t="s">
        <v>122</v>
      </c>
      <c r="B187" s="62" t="s">
        <v>6</v>
      </c>
      <c r="C187" s="19" t="s">
        <v>123</v>
      </c>
      <c r="D187" s="19" t="s">
        <v>102</v>
      </c>
    </row>
    <row r="188" spans="1:7" x14ac:dyDescent="0.25">
      <c r="A188" s="78" t="s">
        <v>124</v>
      </c>
      <c r="B188" s="79"/>
      <c r="C188" s="80"/>
      <c r="D188" s="81"/>
    </row>
    <row r="189" spans="1:7" x14ac:dyDescent="0.25">
      <c r="A189" s="82"/>
      <c r="B189" s="83"/>
      <c r="C189" s="84"/>
      <c r="D189" s="85"/>
    </row>
    <row r="190" spans="1:7" x14ac:dyDescent="0.25">
      <c r="A190" s="86"/>
      <c r="B190" s="87"/>
      <c r="C190" s="88"/>
      <c r="D190" s="89"/>
    </row>
    <row r="191" spans="1:7" x14ac:dyDescent="0.25">
      <c r="B191" s="19">
        <f>SUM(B189:B190)</f>
        <v>0</v>
      </c>
      <c r="C191" s="90"/>
      <c r="D191" s="91"/>
    </row>
    <row r="192" spans="1:7" x14ac:dyDescent="0.25">
      <c r="G192" s="32"/>
    </row>
    <row r="194" spans="1:7" ht="26.4" x14ac:dyDescent="0.25">
      <c r="A194" s="61" t="s">
        <v>125</v>
      </c>
      <c r="B194" s="74" t="s">
        <v>6</v>
      </c>
      <c r="C194" s="19" t="s">
        <v>123</v>
      </c>
      <c r="D194" s="19" t="s">
        <v>102</v>
      </c>
    </row>
    <row r="195" spans="1:7" x14ac:dyDescent="0.25">
      <c r="A195" s="78" t="s">
        <v>126</v>
      </c>
      <c r="B195" s="30">
        <v>0</v>
      </c>
      <c r="C195" s="80"/>
      <c r="D195" s="81"/>
    </row>
    <row r="196" spans="1:7" x14ac:dyDescent="0.25">
      <c r="A196" s="82"/>
      <c r="B196" s="83"/>
      <c r="C196" s="84"/>
      <c r="D196" s="85"/>
    </row>
    <row r="197" spans="1:7" x14ac:dyDescent="0.25">
      <c r="A197" s="86"/>
      <c r="B197" s="87"/>
      <c r="C197" s="88"/>
      <c r="D197" s="89"/>
      <c r="G197" s="32"/>
    </row>
    <row r="198" spans="1:7" x14ac:dyDescent="0.25">
      <c r="B198" s="19">
        <f>SUM(B196:B197)</f>
        <v>0</v>
      </c>
      <c r="C198" s="90"/>
      <c r="D198" s="91"/>
      <c r="G198" s="32"/>
    </row>
    <row r="199" spans="1:7" x14ac:dyDescent="0.25">
      <c r="A199" s="3"/>
    </row>
    <row r="200" spans="1:7" x14ac:dyDescent="0.25">
      <c r="A200" s="3"/>
    </row>
    <row r="202" spans="1:7" x14ac:dyDescent="0.25">
      <c r="A202" s="61" t="s">
        <v>127</v>
      </c>
      <c r="B202" s="62" t="s">
        <v>6</v>
      </c>
      <c r="C202" s="19" t="s">
        <v>123</v>
      </c>
      <c r="D202" s="19" t="s">
        <v>102</v>
      </c>
    </row>
    <row r="203" spans="1:7" x14ac:dyDescent="0.25">
      <c r="A203" s="78" t="s">
        <v>128</v>
      </c>
      <c r="B203" s="79"/>
      <c r="C203" s="80"/>
      <c r="D203" s="81"/>
    </row>
    <row r="204" spans="1:7" x14ac:dyDescent="0.25">
      <c r="A204" s="82"/>
      <c r="B204" s="83"/>
      <c r="C204" s="84"/>
      <c r="D204" s="85"/>
    </row>
    <row r="205" spans="1:7" x14ac:dyDescent="0.25">
      <c r="A205" s="86"/>
      <c r="B205" s="87"/>
      <c r="C205" s="88"/>
      <c r="D205" s="89"/>
    </row>
    <row r="206" spans="1:7" x14ac:dyDescent="0.25">
      <c r="B206" s="19">
        <f>SUM(B204:B205)</f>
        <v>0</v>
      </c>
      <c r="C206" s="90"/>
      <c r="D206" s="91"/>
    </row>
    <row r="207" spans="1:7" x14ac:dyDescent="0.25">
      <c r="B207" s="92"/>
      <c r="C207" s="93"/>
      <c r="D207" s="93"/>
    </row>
    <row r="210" spans="1:4" x14ac:dyDescent="0.25">
      <c r="A210" s="61" t="s">
        <v>129</v>
      </c>
      <c r="B210" s="62" t="s">
        <v>6</v>
      </c>
      <c r="C210" s="94" t="s">
        <v>123</v>
      </c>
      <c r="D210" s="94" t="s">
        <v>33</v>
      </c>
    </row>
    <row r="211" spans="1:4" x14ac:dyDescent="0.25">
      <c r="A211" s="78" t="s">
        <v>130</v>
      </c>
      <c r="B211" s="21"/>
      <c r="C211" s="21">
        <v>0</v>
      </c>
      <c r="D211" s="21">
        <v>0</v>
      </c>
    </row>
    <row r="212" spans="1:4" x14ac:dyDescent="0.25">
      <c r="A212" s="22"/>
      <c r="B212" s="23"/>
      <c r="C212" s="23">
        <v>0</v>
      </c>
      <c r="D212" s="23">
        <v>0</v>
      </c>
    </row>
    <row r="213" spans="1:4" x14ac:dyDescent="0.25">
      <c r="A213" s="24"/>
      <c r="B213" s="95"/>
      <c r="C213" s="95">
        <v>0</v>
      </c>
      <c r="D213" s="95">
        <v>0</v>
      </c>
    </row>
    <row r="214" spans="1:4" x14ac:dyDescent="0.25">
      <c r="B214" s="19">
        <f>SUM(B212:B213)</f>
        <v>0</v>
      </c>
      <c r="C214" s="90"/>
      <c r="D214" s="91"/>
    </row>
    <row r="217" spans="1:4" x14ac:dyDescent="0.25">
      <c r="A217" s="12" t="s">
        <v>131</v>
      </c>
    </row>
    <row r="218" spans="1:4" x14ac:dyDescent="0.25">
      <c r="A218" s="12"/>
    </row>
    <row r="219" spans="1:4" x14ac:dyDescent="0.25">
      <c r="A219" s="12" t="s">
        <v>132</v>
      </c>
    </row>
    <row r="221" spans="1:4" x14ac:dyDescent="0.25">
      <c r="A221" s="96" t="s">
        <v>133</v>
      </c>
      <c r="B221" s="74" t="s">
        <v>6</v>
      </c>
      <c r="C221" s="19" t="s">
        <v>134</v>
      </c>
      <c r="D221" s="19" t="s">
        <v>33</v>
      </c>
    </row>
    <row r="222" spans="1:4" x14ac:dyDescent="0.25">
      <c r="A222" s="47" t="s">
        <v>135</v>
      </c>
      <c r="B222" s="23">
        <v>-88000</v>
      </c>
      <c r="C222" s="21"/>
      <c r="D222" s="21"/>
    </row>
    <row r="223" spans="1:4" x14ac:dyDescent="0.25">
      <c r="A223" s="49" t="s">
        <v>136</v>
      </c>
      <c r="B223" s="34">
        <v>-21000</v>
      </c>
      <c r="C223" s="23"/>
      <c r="D223" s="23"/>
    </row>
    <row r="224" spans="1:4" x14ac:dyDescent="0.25">
      <c r="A224" s="97" t="s">
        <v>137</v>
      </c>
      <c r="B224" s="98">
        <v>-109000</v>
      </c>
      <c r="C224" s="23"/>
      <c r="D224" s="23"/>
    </row>
    <row r="225" spans="1:4" x14ac:dyDescent="0.25">
      <c r="A225" s="97" t="s">
        <v>138</v>
      </c>
      <c r="B225" s="98">
        <v>-302400</v>
      </c>
      <c r="C225" s="23"/>
      <c r="D225" s="23"/>
    </row>
    <row r="226" spans="1:4" x14ac:dyDescent="0.25">
      <c r="A226" s="97" t="s">
        <v>139</v>
      </c>
      <c r="B226" s="98">
        <v>-31350</v>
      </c>
      <c r="C226" s="23"/>
      <c r="D226" s="23"/>
    </row>
    <row r="227" spans="1:4" x14ac:dyDescent="0.25">
      <c r="A227" s="97" t="s">
        <v>140</v>
      </c>
      <c r="B227" s="98">
        <v>-1221140</v>
      </c>
      <c r="C227" s="23"/>
      <c r="D227" s="23"/>
    </row>
    <row r="228" spans="1:4" x14ac:dyDescent="0.25">
      <c r="A228" s="97" t="s">
        <v>141</v>
      </c>
      <c r="B228" s="98">
        <v>-185800</v>
      </c>
      <c r="C228" s="23"/>
      <c r="D228" s="23"/>
    </row>
    <row r="229" spans="1:4" x14ac:dyDescent="0.25">
      <c r="A229" s="97" t="s">
        <v>142</v>
      </c>
      <c r="B229" s="98">
        <v>-359124.13</v>
      </c>
      <c r="C229" s="23"/>
      <c r="D229" s="23"/>
    </row>
    <row r="230" spans="1:4" x14ac:dyDescent="0.25">
      <c r="A230" s="97" t="s">
        <v>143</v>
      </c>
      <c r="B230" s="98">
        <v>-105000</v>
      </c>
      <c r="C230" s="23"/>
      <c r="D230" s="23"/>
    </row>
    <row r="231" spans="1:4" x14ac:dyDescent="0.25">
      <c r="A231" s="97" t="s">
        <v>144</v>
      </c>
      <c r="B231" s="98">
        <v>-32900</v>
      </c>
      <c r="C231" s="23"/>
      <c r="D231" s="23"/>
    </row>
    <row r="232" spans="1:4" x14ac:dyDescent="0.25">
      <c r="A232" s="97" t="s">
        <v>145</v>
      </c>
      <c r="B232" s="98">
        <v>-293398.62</v>
      </c>
      <c r="C232" s="23"/>
      <c r="D232" s="23"/>
    </row>
    <row r="233" spans="1:4" x14ac:dyDescent="0.25">
      <c r="A233" s="97" t="s">
        <v>146</v>
      </c>
      <c r="B233" s="98">
        <v>-2531112.75</v>
      </c>
      <c r="C233" s="23"/>
      <c r="D233" s="23"/>
    </row>
    <row r="234" spans="1:4" x14ac:dyDescent="0.25">
      <c r="A234" s="97" t="s">
        <v>147</v>
      </c>
      <c r="B234" s="98">
        <v>-2640112.75</v>
      </c>
      <c r="C234" s="23"/>
      <c r="D234" s="23"/>
    </row>
    <row r="235" spans="1:4" x14ac:dyDescent="0.25">
      <c r="A235" s="97" t="s">
        <v>148</v>
      </c>
      <c r="B235" s="98">
        <v>-3765</v>
      </c>
      <c r="C235" s="23"/>
      <c r="D235" s="23"/>
    </row>
    <row r="236" spans="1:4" x14ac:dyDescent="0.25">
      <c r="A236" s="97" t="s">
        <v>149</v>
      </c>
      <c r="B236" s="98">
        <v>-3765</v>
      </c>
      <c r="C236" s="23"/>
      <c r="D236" s="23"/>
    </row>
    <row r="237" spans="1:4" x14ac:dyDescent="0.25">
      <c r="A237" s="97" t="s">
        <v>150</v>
      </c>
      <c r="B237" s="98">
        <v>-15387.77</v>
      </c>
      <c r="C237" s="23"/>
      <c r="D237" s="23"/>
    </row>
    <row r="238" spans="1:4" x14ac:dyDescent="0.25">
      <c r="A238" s="97" t="s">
        <v>151</v>
      </c>
      <c r="B238" s="98">
        <v>-2147626.56</v>
      </c>
      <c r="C238" s="23"/>
      <c r="D238" s="23"/>
    </row>
    <row r="239" spans="1:4" x14ac:dyDescent="0.25">
      <c r="A239" s="97" t="s">
        <v>152</v>
      </c>
      <c r="B239" s="98">
        <v>-2163014.33</v>
      </c>
      <c r="C239" s="23"/>
      <c r="D239" s="23"/>
    </row>
    <row r="240" spans="1:4" x14ac:dyDescent="0.25">
      <c r="A240" s="97" t="s">
        <v>153</v>
      </c>
      <c r="B240" s="98">
        <v>-2166779.33</v>
      </c>
      <c r="C240" s="23"/>
      <c r="D240" s="23"/>
    </row>
    <row r="241" spans="1:4" x14ac:dyDescent="0.25">
      <c r="A241" s="97" t="s">
        <v>154</v>
      </c>
      <c r="B241" s="98">
        <v>-4806892.08</v>
      </c>
      <c r="C241" s="23"/>
      <c r="D241" s="23"/>
    </row>
    <row r="242" spans="1:4" x14ac:dyDescent="0.25">
      <c r="A242" s="97" t="s">
        <v>155</v>
      </c>
      <c r="B242" s="98">
        <v>-7786649.7300000004</v>
      </c>
      <c r="C242" s="23"/>
      <c r="D242" s="23"/>
    </row>
    <row r="243" spans="1:4" x14ac:dyDescent="0.25">
      <c r="A243" s="97" t="s">
        <v>156</v>
      </c>
      <c r="B243" s="98">
        <v>-781065.95</v>
      </c>
      <c r="C243" s="23"/>
      <c r="D243" s="23"/>
    </row>
    <row r="244" spans="1:4" x14ac:dyDescent="0.25">
      <c r="A244" s="97" t="s">
        <v>157</v>
      </c>
      <c r="B244" s="98">
        <v>-2279744.3199999998</v>
      </c>
      <c r="C244" s="23"/>
      <c r="D244" s="23"/>
    </row>
    <row r="245" spans="1:4" x14ac:dyDescent="0.25">
      <c r="A245" s="97" t="s">
        <v>158</v>
      </c>
      <c r="B245" s="98">
        <v>-10847460</v>
      </c>
      <c r="C245" s="23"/>
      <c r="D245" s="23"/>
    </row>
    <row r="246" spans="1:4" x14ac:dyDescent="0.25">
      <c r="A246" s="97" t="s">
        <v>159</v>
      </c>
      <c r="B246" s="98">
        <v>-10847460</v>
      </c>
      <c r="C246" s="23"/>
      <c r="D246" s="23"/>
    </row>
    <row r="247" spans="1:4" x14ac:dyDescent="0.25">
      <c r="A247" s="97" t="s">
        <v>160</v>
      </c>
      <c r="B247" s="98">
        <v>-26705230.609999999</v>
      </c>
      <c r="C247" s="23"/>
      <c r="D247" s="23"/>
    </row>
    <row r="248" spans="1:4" x14ac:dyDescent="0.25">
      <c r="A248" s="97" t="s">
        <v>161</v>
      </c>
      <c r="B248" s="98">
        <v>-670710.59</v>
      </c>
      <c r="C248" s="23"/>
      <c r="D248" s="23"/>
    </row>
    <row r="249" spans="1:4" x14ac:dyDescent="0.25">
      <c r="A249" s="97" t="s">
        <v>162</v>
      </c>
      <c r="B249" s="98">
        <v>-4354574.79</v>
      </c>
      <c r="C249" s="23"/>
      <c r="D249" s="23"/>
    </row>
    <row r="250" spans="1:4" x14ac:dyDescent="0.25">
      <c r="A250" s="97" t="s">
        <v>163</v>
      </c>
      <c r="B250" s="98">
        <v>-31730515.989999998</v>
      </c>
      <c r="C250" s="23"/>
      <c r="D250" s="23"/>
    </row>
    <row r="251" spans="1:4" x14ac:dyDescent="0.25">
      <c r="A251" s="97" t="s">
        <v>164</v>
      </c>
      <c r="B251" s="98">
        <v>-31730515.989999998</v>
      </c>
      <c r="C251" s="23"/>
      <c r="D251" s="23"/>
    </row>
    <row r="252" spans="1:4" x14ac:dyDescent="0.25">
      <c r="A252" s="97" t="s">
        <v>165</v>
      </c>
      <c r="B252" s="98">
        <v>-42577975.990000002</v>
      </c>
      <c r="C252" s="23"/>
      <c r="D252" s="23"/>
    </row>
    <row r="253" spans="1:4" x14ac:dyDescent="0.25">
      <c r="A253" s="24"/>
      <c r="B253" s="25"/>
      <c r="C253" s="25"/>
      <c r="D253" s="25"/>
    </row>
    <row r="254" spans="1:4" x14ac:dyDescent="0.25">
      <c r="B254" s="99">
        <v>-47384868.07</v>
      </c>
      <c r="C254" s="90"/>
      <c r="D254" s="91"/>
    </row>
    <row r="256" spans="1:4" x14ac:dyDescent="0.25">
      <c r="A256" s="96" t="s">
        <v>166</v>
      </c>
      <c r="B256" s="74" t="s">
        <v>6</v>
      </c>
      <c r="C256" s="19" t="s">
        <v>134</v>
      </c>
      <c r="D256" s="19" t="s">
        <v>33</v>
      </c>
    </row>
    <row r="257" spans="1:4" x14ac:dyDescent="0.25">
      <c r="A257" s="100" t="s">
        <v>167</v>
      </c>
      <c r="B257" s="3">
        <v>-12.44</v>
      </c>
      <c r="C257" s="21"/>
      <c r="D257" s="21"/>
    </row>
    <row r="258" spans="1:4" x14ac:dyDescent="0.25">
      <c r="A258" s="101"/>
      <c r="B258" s="102"/>
      <c r="C258" s="23"/>
      <c r="D258" s="23"/>
    </row>
    <row r="259" spans="1:4" x14ac:dyDescent="0.25">
      <c r="A259" s="24"/>
      <c r="B259" s="25"/>
      <c r="C259" s="25"/>
      <c r="D259" s="25"/>
    </row>
    <row r="260" spans="1:4" x14ac:dyDescent="0.25">
      <c r="B260" s="99">
        <f>B257+B259</f>
        <v>-12.44</v>
      </c>
      <c r="C260" s="90"/>
      <c r="D260" s="91"/>
    </row>
    <row r="262" spans="1:4" x14ac:dyDescent="0.25">
      <c r="A262" s="12"/>
    </row>
    <row r="263" spans="1:4" x14ac:dyDescent="0.25">
      <c r="A263" s="12" t="s">
        <v>168</v>
      </c>
    </row>
    <row r="264" spans="1:4" x14ac:dyDescent="0.25">
      <c r="A264" s="96" t="s">
        <v>169</v>
      </c>
      <c r="B264" s="74" t="s">
        <v>6</v>
      </c>
      <c r="C264" s="19" t="s">
        <v>170</v>
      </c>
      <c r="D264" s="19" t="s">
        <v>171</v>
      </c>
    </row>
    <row r="265" spans="1:4" x14ac:dyDescent="0.25">
      <c r="A265" s="103" t="s">
        <v>172</v>
      </c>
      <c r="B265" s="30">
        <v>15087123.33</v>
      </c>
      <c r="C265" s="104">
        <v>42.01</v>
      </c>
      <c r="D265" s="21">
        <v>0</v>
      </c>
    </row>
    <row r="266" spans="1:4" x14ac:dyDescent="0.25">
      <c r="A266" s="103" t="s">
        <v>173</v>
      </c>
      <c r="B266" s="30">
        <v>5747877.2800000003</v>
      </c>
      <c r="C266" s="104">
        <v>16.010000000000002</v>
      </c>
      <c r="D266" s="23"/>
    </row>
    <row r="267" spans="1:4" x14ac:dyDescent="0.25">
      <c r="A267" s="103" t="s">
        <v>174</v>
      </c>
      <c r="B267" s="30">
        <v>47428.24</v>
      </c>
      <c r="C267" s="104">
        <v>0.13</v>
      </c>
      <c r="D267" s="23"/>
    </row>
    <row r="268" spans="1:4" x14ac:dyDescent="0.25">
      <c r="A268" s="103" t="s">
        <v>175</v>
      </c>
      <c r="B268" s="30">
        <v>344353.76</v>
      </c>
      <c r="C268" s="104">
        <v>0.96</v>
      </c>
      <c r="D268" s="23"/>
    </row>
    <row r="269" spans="1:4" x14ac:dyDescent="0.25">
      <c r="A269" s="103" t="s">
        <v>176</v>
      </c>
      <c r="B269" s="30">
        <v>76313.039999999994</v>
      </c>
      <c r="C269" s="104">
        <v>0.21</v>
      </c>
      <c r="D269" s="23"/>
    </row>
    <row r="270" spans="1:4" x14ac:dyDescent="0.25">
      <c r="A270" s="103" t="s">
        <v>177</v>
      </c>
      <c r="B270" s="30">
        <v>1380412.52</v>
      </c>
      <c r="C270" s="104">
        <v>3.84</v>
      </c>
      <c r="D270" s="23"/>
    </row>
    <row r="271" spans="1:4" x14ac:dyDescent="0.25">
      <c r="A271" s="103" t="s">
        <v>178</v>
      </c>
      <c r="B271" s="30">
        <v>848010.55</v>
      </c>
      <c r="C271" s="104">
        <v>2.36</v>
      </c>
      <c r="D271" s="23"/>
    </row>
    <row r="272" spans="1:4" x14ac:dyDescent="0.25">
      <c r="A272" s="103" t="s">
        <v>179</v>
      </c>
      <c r="B272" s="30">
        <v>871974.78</v>
      </c>
      <c r="C272" s="104">
        <v>2.4300000000000002</v>
      </c>
      <c r="D272" s="23"/>
    </row>
    <row r="273" spans="1:4" x14ac:dyDescent="0.25">
      <c r="A273" s="103" t="s">
        <v>180</v>
      </c>
      <c r="B273" s="30">
        <v>60318.6</v>
      </c>
      <c r="C273" s="104">
        <v>0.17</v>
      </c>
      <c r="D273" s="23"/>
    </row>
    <row r="274" spans="1:4" x14ac:dyDescent="0.25">
      <c r="A274" s="103" t="s">
        <v>181</v>
      </c>
      <c r="B274" s="30">
        <v>3824665.39</v>
      </c>
      <c r="C274" s="104">
        <v>10.65</v>
      </c>
      <c r="D274" s="23"/>
    </row>
    <row r="275" spans="1:4" x14ac:dyDescent="0.25">
      <c r="A275" s="103" t="s">
        <v>182</v>
      </c>
      <c r="B275" s="30">
        <v>60687.66</v>
      </c>
      <c r="C275" s="104">
        <v>0.17</v>
      </c>
      <c r="D275" s="23"/>
    </row>
    <row r="276" spans="1:4" x14ac:dyDescent="0.25">
      <c r="A276" s="103" t="s">
        <v>183</v>
      </c>
      <c r="B276" s="30">
        <v>4579.68</v>
      </c>
      <c r="C276" s="104">
        <v>0.01</v>
      </c>
      <c r="D276" s="23"/>
    </row>
    <row r="277" spans="1:4" x14ac:dyDescent="0.25">
      <c r="A277" s="103" t="s">
        <v>184</v>
      </c>
      <c r="B277" s="30">
        <v>36264.080000000002</v>
      </c>
      <c r="C277" s="104">
        <v>0.1</v>
      </c>
      <c r="D277" s="23"/>
    </row>
    <row r="278" spans="1:4" x14ac:dyDescent="0.25">
      <c r="A278" s="103" t="s">
        <v>185</v>
      </c>
      <c r="B278" s="30">
        <v>43840.54</v>
      </c>
      <c r="C278" s="104">
        <v>0.12</v>
      </c>
      <c r="D278" s="23"/>
    </row>
    <row r="279" spans="1:4" x14ac:dyDescent="0.25">
      <c r="A279" s="103" t="s">
        <v>186</v>
      </c>
      <c r="B279" s="30">
        <v>90154.58</v>
      </c>
      <c r="C279" s="104">
        <v>0.25</v>
      </c>
      <c r="D279" s="23"/>
    </row>
    <row r="280" spans="1:4" x14ac:dyDescent="0.25">
      <c r="A280" s="103" t="s">
        <v>187</v>
      </c>
      <c r="B280" s="30">
        <v>16040.95</v>
      </c>
      <c r="C280" s="104">
        <v>0.04</v>
      </c>
      <c r="D280" s="23"/>
    </row>
    <row r="281" spans="1:4" x14ac:dyDescent="0.25">
      <c r="A281" s="103" t="s">
        <v>188</v>
      </c>
      <c r="B281" s="30">
        <v>348</v>
      </c>
      <c r="C281" s="104">
        <v>0</v>
      </c>
      <c r="D281" s="23"/>
    </row>
    <row r="282" spans="1:4" x14ac:dyDescent="0.25">
      <c r="A282" s="103" t="s">
        <v>189</v>
      </c>
      <c r="B282" s="30">
        <v>80832.33</v>
      </c>
      <c r="C282" s="104">
        <v>0.23</v>
      </c>
      <c r="D282" s="23"/>
    </row>
    <row r="283" spans="1:4" x14ac:dyDescent="0.25">
      <c r="A283" s="103" t="s">
        <v>190</v>
      </c>
      <c r="B283" s="30">
        <v>6000</v>
      </c>
      <c r="C283" s="104">
        <v>0.02</v>
      </c>
      <c r="D283" s="23"/>
    </row>
    <row r="284" spans="1:4" x14ac:dyDescent="0.25">
      <c r="A284" s="103" t="s">
        <v>191</v>
      </c>
      <c r="B284" s="30">
        <v>431.74</v>
      </c>
      <c r="C284" s="104">
        <v>0</v>
      </c>
      <c r="D284" s="23"/>
    </row>
    <row r="285" spans="1:4" x14ac:dyDescent="0.25">
      <c r="A285" s="103" t="s">
        <v>192</v>
      </c>
      <c r="B285" s="30">
        <v>316.8</v>
      </c>
      <c r="C285" s="104">
        <v>0</v>
      </c>
      <c r="D285" s="23"/>
    </row>
    <row r="286" spans="1:4" x14ac:dyDescent="0.25">
      <c r="A286" s="103" t="s">
        <v>193</v>
      </c>
      <c r="B286" s="30">
        <v>2171.23</v>
      </c>
      <c r="C286" s="104">
        <v>0.01</v>
      </c>
      <c r="D286" s="23"/>
    </row>
    <row r="287" spans="1:4" x14ac:dyDescent="0.25">
      <c r="A287" s="103" t="s">
        <v>194</v>
      </c>
      <c r="B287" s="30">
        <v>310</v>
      </c>
      <c r="C287" s="104">
        <v>0</v>
      </c>
      <c r="D287" s="23"/>
    </row>
    <row r="288" spans="1:4" x14ac:dyDescent="0.25">
      <c r="A288" s="103" t="s">
        <v>195</v>
      </c>
      <c r="B288" s="30">
        <v>57</v>
      </c>
      <c r="C288" s="104">
        <v>0</v>
      </c>
      <c r="D288" s="23"/>
    </row>
    <row r="289" spans="1:4" x14ac:dyDescent="0.25">
      <c r="A289" s="103" t="s">
        <v>196</v>
      </c>
      <c r="B289" s="30">
        <v>1148.03</v>
      </c>
      <c r="C289" s="104">
        <v>0</v>
      </c>
      <c r="D289" s="23"/>
    </row>
    <row r="290" spans="1:4" x14ac:dyDescent="0.25">
      <c r="A290" s="103" t="s">
        <v>197</v>
      </c>
      <c r="B290" s="30">
        <v>46827.18</v>
      </c>
      <c r="C290" s="104">
        <v>0.13</v>
      </c>
      <c r="D290" s="23"/>
    </row>
    <row r="291" spans="1:4" x14ac:dyDescent="0.25">
      <c r="A291" s="103" t="s">
        <v>198</v>
      </c>
      <c r="B291" s="30">
        <v>11081.42</v>
      </c>
      <c r="C291" s="104">
        <v>0.03</v>
      </c>
      <c r="D291" s="23"/>
    </row>
    <row r="292" spans="1:4" x14ac:dyDescent="0.25">
      <c r="A292" s="103" t="s">
        <v>199</v>
      </c>
      <c r="B292" s="30">
        <v>32273.09</v>
      </c>
      <c r="C292" s="104">
        <v>0.09</v>
      </c>
      <c r="D292" s="23"/>
    </row>
    <row r="293" spans="1:4" x14ac:dyDescent="0.25">
      <c r="A293" s="103" t="s">
        <v>200</v>
      </c>
      <c r="B293" s="30">
        <v>72284.63</v>
      </c>
      <c r="C293" s="104">
        <v>0.2</v>
      </c>
      <c r="D293" s="23"/>
    </row>
    <row r="294" spans="1:4" x14ac:dyDescent="0.25">
      <c r="A294" s="103" t="s">
        <v>201</v>
      </c>
      <c r="B294" s="30">
        <v>16460.97</v>
      </c>
      <c r="C294" s="104">
        <v>0.05</v>
      </c>
      <c r="D294" s="23"/>
    </row>
    <row r="295" spans="1:4" x14ac:dyDescent="0.25">
      <c r="A295" s="103" t="s">
        <v>202</v>
      </c>
      <c r="B295" s="30">
        <v>1310.22</v>
      </c>
      <c r="C295" s="104">
        <v>0</v>
      </c>
      <c r="D295" s="23"/>
    </row>
    <row r="296" spans="1:4" x14ac:dyDescent="0.25">
      <c r="A296" s="103" t="s">
        <v>203</v>
      </c>
      <c r="B296" s="30">
        <v>5800.28</v>
      </c>
      <c r="C296" s="104">
        <v>0.02</v>
      </c>
      <c r="D296" s="23"/>
    </row>
    <row r="297" spans="1:4" x14ac:dyDescent="0.25">
      <c r="A297" s="103" t="s">
        <v>204</v>
      </c>
      <c r="B297" s="30">
        <v>6917.11</v>
      </c>
      <c r="C297" s="104">
        <v>0.02</v>
      </c>
      <c r="D297" s="23"/>
    </row>
    <row r="298" spans="1:4" x14ac:dyDescent="0.25">
      <c r="A298" s="103" t="s">
        <v>205</v>
      </c>
      <c r="B298" s="30">
        <v>38208.44</v>
      </c>
      <c r="C298" s="104">
        <v>0.11</v>
      </c>
      <c r="D298" s="23"/>
    </row>
    <row r="299" spans="1:4" x14ac:dyDescent="0.25">
      <c r="A299" s="103" t="s">
        <v>206</v>
      </c>
      <c r="B299" s="30">
        <v>2616.0700000000002</v>
      </c>
      <c r="C299" s="104">
        <v>0.01</v>
      </c>
      <c r="D299" s="23"/>
    </row>
    <row r="300" spans="1:4" x14ac:dyDescent="0.25">
      <c r="A300" s="103" t="s">
        <v>207</v>
      </c>
      <c r="B300" s="30">
        <v>3917.9</v>
      </c>
      <c r="C300" s="104">
        <v>0.01</v>
      </c>
      <c r="D300" s="23"/>
    </row>
    <row r="301" spans="1:4" x14ac:dyDescent="0.25">
      <c r="A301" s="103" t="s">
        <v>208</v>
      </c>
      <c r="B301" s="30">
        <v>405023.33</v>
      </c>
      <c r="C301" s="104">
        <v>1.1299999999999999</v>
      </c>
      <c r="D301" s="23"/>
    </row>
    <row r="302" spans="1:4" x14ac:dyDescent="0.25">
      <c r="A302" s="103" t="s">
        <v>209</v>
      </c>
      <c r="B302" s="30">
        <v>133282.78</v>
      </c>
      <c r="C302" s="104">
        <v>0.37</v>
      </c>
      <c r="D302" s="23"/>
    </row>
    <row r="303" spans="1:4" x14ac:dyDescent="0.25">
      <c r="A303" s="103" t="s">
        <v>210</v>
      </c>
      <c r="B303" s="30">
        <v>6894.99</v>
      </c>
      <c r="C303" s="104">
        <v>0.02</v>
      </c>
      <c r="D303" s="23"/>
    </row>
    <row r="304" spans="1:4" x14ac:dyDescent="0.25">
      <c r="A304" s="103" t="s">
        <v>211</v>
      </c>
      <c r="B304" s="30">
        <v>7501.64</v>
      </c>
      <c r="C304" s="104">
        <v>0.02</v>
      </c>
      <c r="D304" s="23"/>
    </row>
    <row r="305" spans="1:4" x14ac:dyDescent="0.25">
      <c r="A305" s="103" t="s">
        <v>212</v>
      </c>
      <c r="B305" s="30">
        <v>159.04</v>
      </c>
      <c r="C305" s="104">
        <v>0</v>
      </c>
      <c r="D305" s="23"/>
    </row>
    <row r="306" spans="1:4" x14ac:dyDescent="0.25">
      <c r="A306" s="103" t="s">
        <v>213</v>
      </c>
      <c r="B306" s="30">
        <v>36207.589999999997</v>
      </c>
      <c r="C306" s="104">
        <v>0.1</v>
      </c>
      <c r="D306" s="23"/>
    </row>
    <row r="307" spans="1:4" x14ac:dyDescent="0.25">
      <c r="A307" s="103" t="s">
        <v>214</v>
      </c>
      <c r="B307" s="30">
        <v>6647.82</v>
      </c>
      <c r="C307" s="104">
        <v>0.02</v>
      </c>
      <c r="D307" s="23"/>
    </row>
    <row r="308" spans="1:4" x14ac:dyDescent="0.25">
      <c r="A308" s="103" t="s">
        <v>215</v>
      </c>
      <c r="B308" s="30">
        <v>5711.56</v>
      </c>
      <c r="C308" s="104">
        <v>0.02</v>
      </c>
      <c r="D308" s="23"/>
    </row>
    <row r="309" spans="1:4" x14ac:dyDescent="0.25">
      <c r="A309" s="103" t="s">
        <v>216</v>
      </c>
      <c r="B309" s="30">
        <v>46195.28</v>
      </c>
      <c r="C309" s="104">
        <v>0.13</v>
      </c>
      <c r="D309" s="23"/>
    </row>
    <row r="310" spans="1:4" x14ac:dyDescent="0.25">
      <c r="A310" s="103" t="s">
        <v>217</v>
      </c>
      <c r="B310" s="30">
        <v>16380</v>
      </c>
      <c r="C310" s="104">
        <v>0.05</v>
      </c>
      <c r="D310" s="23"/>
    </row>
    <row r="311" spans="1:4" x14ac:dyDescent="0.25">
      <c r="A311" s="103" t="s">
        <v>218</v>
      </c>
      <c r="B311" s="30">
        <v>17853.509999999998</v>
      </c>
      <c r="C311" s="104">
        <v>0.05</v>
      </c>
      <c r="D311" s="23"/>
    </row>
    <row r="312" spans="1:4" x14ac:dyDescent="0.25">
      <c r="A312" s="103" t="s">
        <v>219</v>
      </c>
      <c r="B312" s="30">
        <v>390166.04</v>
      </c>
      <c r="C312" s="104">
        <v>1.0900000000000001</v>
      </c>
      <c r="D312" s="23"/>
    </row>
    <row r="313" spans="1:4" x14ac:dyDescent="0.25">
      <c r="A313" s="103" t="s">
        <v>220</v>
      </c>
      <c r="B313" s="30">
        <v>120404.2</v>
      </c>
      <c r="C313" s="104">
        <v>0.34</v>
      </c>
      <c r="D313" s="23"/>
    </row>
    <row r="314" spans="1:4" x14ac:dyDescent="0.25">
      <c r="A314" s="103" t="s">
        <v>221</v>
      </c>
      <c r="B314" s="30">
        <v>2072.1</v>
      </c>
      <c r="C314" s="104">
        <v>0.01</v>
      </c>
      <c r="D314" s="23"/>
    </row>
    <row r="315" spans="1:4" x14ac:dyDescent="0.25">
      <c r="A315" s="103" t="s">
        <v>222</v>
      </c>
      <c r="B315" s="30">
        <v>33025</v>
      </c>
      <c r="C315" s="104">
        <v>0.09</v>
      </c>
      <c r="D315" s="23"/>
    </row>
    <row r="316" spans="1:4" x14ac:dyDescent="0.25">
      <c r="A316" s="103" t="s">
        <v>223</v>
      </c>
      <c r="B316" s="30">
        <v>282224.2</v>
      </c>
      <c r="C316" s="104">
        <v>0.79</v>
      </c>
      <c r="D316" s="23"/>
    </row>
    <row r="317" spans="1:4" x14ac:dyDescent="0.25">
      <c r="A317" s="103" t="s">
        <v>224</v>
      </c>
      <c r="B317" s="30">
        <v>4047.63</v>
      </c>
      <c r="C317" s="104">
        <v>0.01</v>
      </c>
      <c r="D317" s="23"/>
    </row>
    <row r="318" spans="1:4" x14ac:dyDescent="0.25">
      <c r="A318" s="103" t="s">
        <v>225</v>
      </c>
      <c r="B318" s="30">
        <v>38370</v>
      </c>
      <c r="C318" s="104">
        <v>0.11</v>
      </c>
      <c r="D318" s="23"/>
    </row>
    <row r="319" spans="1:4" x14ac:dyDescent="0.25">
      <c r="A319" s="103" t="s">
        <v>226</v>
      </c>
      <c r="B319" s="30">
        <v>64059.72</v>
      </c>
      <c r="C319" s="104">
        <v>0.18</v>
      </c>
      <c r="D319" s="23"/>
    </row>
    <row r="320" spans="1:4" x14ac:dyDescent="0.25">
      <c r="A320" s="103" t="s">
        <v>227</v>
      </c>
      <c r="B320" s="30">
        <v>2605.48</v>
      </c>
      <c r="C320" s="104">
        <v>0.01</v>
      </c>
      <c r="D320" s="23"/>
    </row>
    <row r="321" spans="1:4" x14ac:dyDescent="0.25">
      <c r="A321" s="103" t="s">
        <v>228</v>
      </c>
      <c r="B321" s="30">
        <v>33640</v>
      </c>
      <c r="C321" s="104">
        <v>0.09</v>
      </c>
      <c r="D321" s="23"/>
    </row>
    <row r="322" spans="1:4" x14ac:dyDescent="0.25">
      <c r="A322" s="103" t="s">
        <v>229</v>
      </c>
      <c r="B322" s="30">
        <v>56940</v>
      </c>
      <c r="C322" s="104">
        <v>0.16</v>
      </c>
      <c r="D322" s="23"/>
    </row>
    <row r="323" spans="1:4" x14ac:dyDescent="0.25">
      <c r="A323" s="103" t="s">
        <v>230</v>
      </c>
      <c r="B323" s="30">
        <v>209906.51</v>
      </c>
      <c r="C323" s="104">
        <v>0.57999999999999996</v>
      </c>
      <c r="D323" s="23"/>
    </row>
    <row r="324" spans="1:4" x14ac:dyDescent="0.25">
      <c r="A324" s="103" t="s">
        <v>231</v>
      </c>
      <c r="B324" s="30">
        <v>935245.67</v>
      </c>
      <c r="C324" s="104">
        <v>2.6</v>
      </c>
      <c r="D324" s="23"/>
    </row>
    <row r="325" spans="1:4" x14ac:dyDescent="0.25">
      <c r="A325" s="103" t="s">
        <v>232</v>
      </c>
      <c r="B325" s="30">
        <v>151380</v>
      </c>
      <c r="C325" s="104">
        <v>0.42</v>
      </c>
      <c r="D325" s="23"/>
    </row>
    <row r="326" spans="1:4" x14ac:dyDescent="0.25">
      <c r="A326" s="103" t="s">
        <v>233</v>
      </c>
      <c r="B326" s="30">
        <v>38731.870000000003</v>
      </c>
      <c r="C326" s="104">
        <v>0.11</v>
      </c>
      <c r="D326" s="23"/>
    </row>
    <row r="327" spans="1:4" x14ac:dyDescent="0.25">
      <c r="A327" s="103" t="s">
        <v>234</v>
      </c>
      <c r="B327" s="30">
        <v>222309.72</v>
      </c>
      <c r="C327" s="104">
        <v>0.62</v>
      </c>
      <c r="D327" s="23"/>
    </row>
    <row r="328" spans="1:4" x14ac:dyDescent="0.25">
      <c r="A328" s="103" t="s">
        <v>235</v>
      </c>
      <c r="B328" s="30">
        <v>592.16</v>
      </c>
      <c r="C328" s="104">
        <v>0</v>
      </c>
      <c r="D328" s="23"/>
    </row>
    <row r="329" spans="1:4" x14ac:dyDescent="0.25">
      <c r="A329" s="103" t="s">
        <v>236</v>
      </c>
      <c r="B329" s="30">
        <v>44812.51</v>
      </c>
      <c r="C329" s="104">
        <v>0.12</v>
      </c>
      <c r="D329" s="23"/>
    </row>
    <row r="330" spans="1:4" x14ac:dyDescent="0.25">
      <c r="A330" s="103" t="s">
        <v>237</v>
      </c>
      <c r="B330" s="30">
        <v>336661.2</v>
      </c>
      <c r="C330" s="104">
        <v>0.94</v>
      </c>
      <c r="D330" s="23"/>
    </row>
    <row r="331" spans="1:4" x14ac:dyDescent="0.25">
      <c r="A331" s="103" t="s">
        <v>238</v>
      </c>
      <c r="B331" s="30">
        <v>119665.17</v>
      </c>
      <c r="C331" s="104">
        <v>0.33</v>
      </c>
      <c r="D331" s="23"/>
    </row>
    <row r="332" spans="1:4" x14ac:dyDescent="0.25">
      <c r="A332" s="103" t="s">
        <v>239</v>
      </c>
      <c r="B332" s="30">
        <v>5000.01</v>
      </c>
      <c r="C332" s="104">
        <v>0.01</v>
      </c>
      <c r="D332" s="23"/>
    </row>
    <row r="333" spans="1:4" x14ac:dyDescent="0.25">
      <c r="A333" s="103" t="s">
        <v>240</v>
      </c>
      <c r="B333" s="30">
        <v>947416.62</v>
      </c>
      <c r="C333" s="104">
        <v>2.64</v>
      </c>
      <c r="D333" s="23"/>
    </row>
    <row r="334" spans="1:4" x14ac:dyDescent="0.25">
      <c r="A334" s="103" t="s">
        <v>241</v>
      </c>
      <c r="B334" s="30">
        <v>152533.04</v>
      </c>
      <c r="C334" s="104">
        <v>0.42</v>
      </c>
      <c r="D334" s="23"/>
    </row>
    <row r="335" spans="1:4" x14ac:dyDescent="0.25">
      <c r="A335" s="103" t="s">
        <v>242</v>
      </c>
      <c r="B335" s="30">
        <v>376805.39</v>
      </c>
      <c r="C335" s="104">
        <v>1.05</v>
      </c>
      <c r="D335" s="23"/>
    </row>
    <row r="336" spans="1:4" x14ac:dyDescent="0.25">
      <c r="A336" s="103" t="s">
        <v>243</v>
      </c>
      <c r="B336" s="30">
        <v>14303.85</v>
      </c>
      <c r="C336" s="104">
        <v>0.04</v>
      </c>
      <c r="D336" s="23"/>
    </row>
    <row r="337" spans="1:4" x14ac:dyDescent="0.25">
      <c r="A337" s="103" t="s">
        <v>244</v>
      </c>
      <c r="B337" s="30">
        <v>71039.429999999993</v>
      </c>
      <c r="C337" s="104">
        <v>0.2</v>
      </c>
      <c r="D337" s="23"/>
    </row>
    <row r="338" spans="1:4" x14ac:dyDescent="0.25">
      <c r="A338" s="103" t="s">
        <v>245</v>
      </c>
      <c r="B338" s="30">
        <v>92369.36</v>
      </c>
      <c r="C338" s="104">
        <v>0.26</v>
      </c>
      <c r="D338" s="23"/>
    </row>
    <row r="339" spans="1:4" x14ac:dyDescent="0.25">
      <c r="A339" s="103" t="s">
        <v>246</v>
      </c>
      <c r="B339" s="30">
        <v>1536</v>
      </c>
      <c r="C339" s="104">
        <v>0</v>
      </c>
      <c r="D339" s="23"/>
    </row>
    <row r="340" spans="1:4" x14ac:dyDescent="0.25">
      <c r="A340" s="103" t="s">
        <v>247</v>
      </c>
      <c r="B340" s="30">
        <v>97070.83</v>
      </c>
      <c r="C340" s="104">
        <v>0.27</v>
      </c>
      <c r="D340" s="23"/>
    </row>
    <row r="341" spans="1:4" x14ac:dyDescent="0.25">
      <c r="A341" s="103" t="s">
        <v>248</v>
      </c>
      <c r="B341" s="30">
        <v>30756</v>
      </c>
      <c r="C341" s="104">
        <v>0.09</v>
      </c>
      <c r="D341" s="23"/>
    </row>
    <row r="342" spans="1:4" x14ac:dyDescent="0.25">
      <c r="A342" s="103" t="s">
        <v>249</v>
      </c>
      <c r="B342" s="30">
        <v>17400</v>
      </c>
      <c r="C342" s="104">
        <v>0.05</v>
      </c>
      <c r="D342" s="23"/>
    </row>
    <row r="343" spans="1:4" x14ac:dyDescent="0.25">
      <c r="A343" s="103" t="s">
        <v>250</v>
      </c>
      <c r="B343" s="30">
        <v>47386.78</v>
      </c>
      <c r="C343" s="104">
        <v>0.13</v>
      </c>
      <c r="D343" s="23"/>
    </row>
    <row r="344" spans="1:4" x14ac:dyDescent="0.25">
      <c r="A344" s="103" t="s">
        <v>251</v>
      </c>
      <c r="B344" s="30">
        <v>461782.04</v>
      </c>
      <c r="C344" s="104">
        <v>1.29</v>
      </c>
      <c r="D344" s="23"/>
    </row>
    <row r="345" spans="1:4" x14ac:dyDescent="0.25">
      <c r="A345" s="103" t="s">
        <v>252</v>
      </c>
      <c r="B345" s="30">
        <v>310907</v>
      </c>
      <c r="C345" s="104">
        <v>0.87</v>
      </c>
      <c r="D345" s="23"/>
    </row>
    <row r="346" spans="1:4" x14ac:dyDescent="0.25">
      <c r="A346" s="103" t="s">
        <v>253</v>
      </c>
      <c r="B346" s="30">
        <v>646888.37</v>
      </c>
      <c r="C346" s="104">
        <v>1.8</v>
      </c>
      <c r="D346" s="23"/>
    </row>
    <row r="347" spans="1:4" x14ac:dyDescent="0.25">
      <c r="A347" s="103"/>
      <c r="B347" s="30"/>
      <c r="C347" s="104"/>
      <c r="D347" s="23"/>
    </row>
    <row r="348" spans="1:4" x14ac:dyDescent="0.25">
      <c r="A348" s="58"/>
      <c r="B348" s="30"/>
      <c r="C348" s="3"/>
      <c r="D348" s="23"/>
    </row>
    <row r="349" spans="1:4" x14ac:dyDescent="0.25">
      <c r="B349" s="77">
        <f>SUM(B265:B348)</f>
        <v>35911268.859999992</v>
      </c>
      <c r="C349" s="59" t="s">
        <v>254</v>
      </c>
      <c r="D349" s="19"/>
    </row>
    <row r="350" spans="1:4" x14ac:dyDescent="0.25">
      <c r="B350" s="105"/>
      <c r="C350" s="106"/>
      <c r="D350" s="60"/>
    </row>
    <row r="353" spans="1:6" x14ac:dyDescent="0.25">
      <c r="A353" s="12" t="s">
        <v>255</v>
      </c>
    </row>
    <row r="355" spans="1:6" x14ac:dyDescent="0.25">
      <c r="A355" s="61" t="s">
        <v>256</v>
      </c>
      <c r="B355" s="62" t="s">
        <v>42</v>
      </c>
      <c r="C355" s="19" t="s">
        <v>43</v>
      </c>
      <c r="D355" s="94" t="s">
        <v>257</v>
      </c>
      <c r="E355" s="107" t="s">
        <v>7</v>
      </c>
      <c r="F355" s="62" t="s">
        <v>123</v>
      </c>
    </row>
    <row r="356" spans="1:6" x14ac:dyDescent="0.25">
      <c r="A356" s="47" t="s">
        <v>258</v>
      </c>
      <c r="B356" s="21">
        <v>21374.59</v>
      </c>
      <c r="C356" s="21">
        <v>21374.59</v>
      </c>
      <c r="D356" s="21">
        <f>C356-B356</f>
        <v>0</v>
      </c>
      <c r="E356" s="21">
        <v>0</v>
      </c>
      <c r="F356" s="108">
        <v>0</v>
      </c>
    </row>
    <row r="357" spans="1:6" x14ac:dyDescent="0.25">
      <c r="A357" s="49" t="s">
        <v>259</v>
      </c>
      <c r="B357" s="23">
        <v>-190475</v>
      </c>
      <c r="C357" s="23"/>
      <c r="D357" s="23">
        <f>C357-B357</f>
        <v>190475</v>
      </c>
      <c r="E357" s="23"/>
      <c r="F357" s="37"/>
    </row>
    <row r="358" spans="1:6" x14ac:dyDescent="0.25">
      <c r="A358" s="49" t="s">
        <v>260</v>
      </c>
      <c r="B358" s="23">
        <v>-2039990.63</v>
      </c>
      <c r="C358" s="23"/>
      <c r="D358" s="23">
        <f t="shared" ref="D358:D373" si="2">C358-B358</f>
        <v>2039990.63</v>
      </c>
      <c r="E358" s="23"/>
      <c r="F358" s="37"/>
    </row>
    <row r="359" spans="1:6" x14ac:dyDescent="0.25">
      <c r="A359" s="49" t="s">
        <v>261</v>
      </c>
      <c r="B359" s="23">
        <v>-3628166.57</v>
      </c>
      <c r="C359" s="23"/>
      <c r="D359" s="23">
        <f t="shared" si="2"/>
        <v>3628166.57</v>
      </c>
      <c r="E359" s="23"/>
      <c r="F359" s="37"/>
    </row>
    <row r="360" spans="1:6" x14ac:dyDescent="0.25">
      <c r="A360" s="49" t="s">
        <v>262</v>
      </c>
      <c r="B360" s="23">
        <v>-2174008.63</v>
      </c>
      <c r="C360" s="23"/>
      <c r="D360" s="23">
        <f t="shared" si="2"/>
        <v>2174008.63</v>
      </c>
      <c r="E360" s="23"/>
      <c r="F360" s="37"/>
    </row>
    <row r="361" spans="1:6" x14ac:dyDescent="0.25">
      <c r="A361" s="49" t="s">
        <v>263</v>
      </c>
      <c r="B361" s="23">
        <v>-327371</v>
      </c>
      <c r="C361" s="23"/>
      <c r="D361" s="23">
        <f t="shared" si="2"/>
        <v>327371</v>
      </c>
      <c r="E361" s="23"/>
      <c r="F361" s="37"/>
    </row>
    <row r="362" spans="1:6" x14ac:dyDescent="0.25">
      <c r="A362" s="49" t="s">
        <v>264</v>
      </c>
      <c r="B362" s="23">
        <v>-91137677.069999993</v>
      </c>
      <c r="C362" s="23">
        <v>-96922554.609999999</v>
      </c>
      <c r="D362" s="23">
        <f t="shared" si="2"/>
        <v>-5784877.5400000066</v>
      </c>
      <c r="E362" s="23"/>
      <c r="F362" s="37"/>
    </row>
    <row r="363" spans="1:6" x14ac:dyDescent="0.25">
      <c r="A363" s="49" t="s">
        <v>265</v>
      </c>
      <c r="B363" s="23">
        <v>-23702244.870000001</v>
      </c>
      <c r="C363" s="23">
        <v>-23719542.530000001</v>
      </c>
      <c r="D363" s="23">
        <f t="shared" si="2"/>
        <v>-17297.660000000149</v>
      </c>
      <c r="E363" s="23"/>
      <c r="F363" s="37"/>
    </row>
    <row r="364" spans="1:6" x14ac:dyDescent="0.25">
      <c r="A364" s="49" t="s">
        <v>266</v>
      </c>
      <c r="B364" s="23">
        <v>-578389.13</v>
      </c>
      <c r="C364" s="23">
        <v>-578389.13</v>
      </c>
      <c r="D364" s="23">
        <f t="shared" si="2"/>
        <v>0</v>
      </c>
      <c r="E364" s="23"/>
      <c r="F364" s="37"/>
    </row>
    <row r="365" spans="1:6" x14ac:dyDescent="0.25">
      <c r="A365" s="49" t="s">
        <v>267</v>
      </c>
      <c r="B365" s="23">
        <v>-2296357.62</v>
      </c>
      <c r="C365" s="23">
        <v>-2623728.62</v>
      </c>
      <c r="D365" s="23">
        <f t="shared" si="2"/>
        <v>-327371</v>
      </c>
      <c r="E365" s="23"/>
      <c r="F365" s="37"/>
    </row>
    <row r="366" spans="1:6" x14ac:dyDescent="0.25">
      <c r="A366" s="49" t="s">
        <v>268</v>
      </c>
      <c r="B366" s="23">
        <v>-1441113.13</v>
      </c>
      <c r="C366" s="23">
        <v>-1441113.13</v>
      </c>
      <c r="D366" s="23">
        <f t="shared" si="2"/>
        <v>0</v>
      </c>
      <c r="E366" s="23"/>
      <c r="F366" s="37"/>
    </row>
    <row r="367" spans="1:6" x14ac:dyDescent="0.25">
      <c r="A367" s="49" t="s">
        <v>269</v>
      </c>
      <c r="B367" s="23">
        <v>-2615459.89</v>
      </c>
      <c r="C367" s="23">
        <v>-2805934.89</v>
      </c>
      <c r="D367" s="23">
        <f t="shared" si="2"/>
        <v>-190475</v>
      </c>
      <c r="E367" s="23"/>
      <c r="F367" s="37"/>
    </row>
    <row r="368" spans="1:6" x14ac:dyDescent="0.25">
      <c r="A368" s="49" t="s">
        <v>270</v>
      </c>
      <c r="B368" s="23">
        <v>-1757472.81</v>
      </c>
      <c r="C368" s="23">
        <v>-3797463.44</v>
      </c>
      <c r="D368" s="23">
        <f t="shared" si="2"/>
        <v>-2039990.63</v>
      </c>
      <c r="E368" s="23"/>
      <c r="F368" s="37"/>
    </row>
    <row r="369" spans="1:7" x14ac:dyDescent="0.25">
      <c r="A369" s="49" t="s">
        <v>271</v>
      </c>
      <c r="B369" s="23">
        <v>-2855982.34</v>
      </c>
      <c r="C369" s="23">
        <v>-2855982.34</v>
      </c>
      <c r="D369" s="23">
        <f t="shared" si="2"/>
        <v>0</v>
      </c>
      <c r="E369" s="23"/>
      <c r="F369" s="37"/>
    </row>
    <row r="370" spans="1:7" x14ac:dyDescent="0.25">
      <c r="A370" s="49" t="s">
        <v>272</v>
      </c>
      <c r="B370" s="23">
        <v>96574.21</v>
      </c>
      <c r="C370" s="23">
        <v>96574.21</v>
      </c>
      <c r="D370" s="23">
        <f t="shared" si="2"/>
        <v>0</v>
      </c>
      <c r="E370" s="23"/>
      <c r="F370" s="37"/>
    </row>
    <row r="371" spans="1:7" x14ac:dyDescent="0.25">
      <c r="A371" s="49" t="s">
        <v>273</v>
      </c>
      <c r="B371" s="23">
        <v>4926067.33</v>
      </c>
      <c r="C371" s="23">
        <v>4926067.33</v>
      </c>
      <c r="D371" s="23">
        <f t="shared" si="2"/>
        <v>0</v>
      </c>
      <c r="E371" s="23"/>
      <c r="F371" s="37"/>
    </row>
    <row r="372" spans="1:7" x14ac:dyDescent="0.25">
      <c r="A372" s="49" t="s">
        <v>274</v>
      </c>
      <c r="B372" s="23">
        <v>-1321604.8700000001</v>
      </c>
      <c r="C372" s="23">
        <v>-1321604.8700000001</v>
      </c>
      <c r="D372" s="23">
        <f t="shared" si="2"/>
        <v>0</v>
      </c>
      <c r="E372" s="23"/>
      <c r="F372" s="37"/>
    </row>
    <row r="373" spans="1:7" x14ac:dyDescent="0.25">
      <c r="A373" s="49" t="s">
        <v>275</v>
      </c>
      <c r="B373" s="23">
        <v>-139923.53</v>
      </c>
      <c r="C373" s="23">
        <v>-139923.54999999999</v>
      </c>
      <c r="D373" s="23">
        <f t="shared" si="2"/>
        <v>-1.9999999989522621E-2</v>
      </c>
      <c r="E373" s="23"/>
      <c r="F373" s="37"/>
    </row>
    <row r="374" spans="1:7" x14ac:dyDescent="0.25">
      <c r="A374" s="24"/>
      <c r="B374" s="23"/>
      <c r="C374" s="23"/>
      <c r="D374" s="23"/>
      <c r="E374" s="23"/>
      <c r="F374" s="37"/>
    </row>
    <row r="375" spans="1:7" x14ac:dyDescent="0.25">
      <c r="B375" s="99">
        <f>SUM(B356:B374)</f>
        <v>-131162220.95999999</v>
      </c>
      <c r="C375" s="99">
        <f>SUM(C356:C374)</f>
        <v>-131162220.97999999</v>
      </c>
      <c r="D375" s="99">
        <f>SUM(D356:D374)</f>
        <v>-2.0000007440103218E-2</v>
      </c>
      <c r="E375" s="45"/>
      <c r="F375" s="46"/>
    </row>
    <row r="377" spans="1:7" x14ac:dyDescent="0.25">
      <c r="G377" s="32"/>
    </row>
    <row r="382" spans="1:7" x14ac:dyDescent="0.25">
      <c r="A382" s="96" t="s">
        <v>276</v>
      </c>
      <c r="B382" s="74" t="s">
        <v>42</v>
      </c>
      <c r="C382" s="19" t="s">
        <v>43</v>
      </c>
      <c r="D382" s="19" t="s">
        <v>257</v>
      </c>
      <c r="E382" s="109" t="s">
        <v>123</v>
      </c>
    </row>
    <row r="383" spans="1:7" x14ac:dyDescent="0.25">
      <c r="A383" s="110" t="s">
        <v>277</v>
      </c>
      <c r="B383" s="21">
        <v>3950664.55</v>
      </c>
      <c r="C383" s="21">
        <v>-11473611.65</v>
      </c>
      <c r="D383" s="23">
        <f t="shared" ref="D383:D397" si="3">C383-B383</f>
        <v>-15424276.199999999</v>
      </c>
      <c r="E383" s="21"/>
    </row>
    <row r="384" spans="1:7" x14ac:dyDescent="0.25">
      <c r="A384" s="103" t="s">
        <v>278</v>
      </c>
      <c r="B384" s="23">
        <v>-30418.19</v>
      </c>
      <c r="C384" s="23">
        <v>-30418.19</v>
      </c>
      <c r="D384" s="23">
        <f t="shared" si="3"/>
        <v>0</v>
      </c>
      <c r="E384" s="23"/>
    </row>
    <row r="385" spans="1:5" x14ac:dyDescent="0.25">
      <c r="A385" s="103" t="s">
        <v>279</v>
      </c>
      <c r="B385" s="23">
        <v>9555687.7400000002</v>
      </c>
      <c r="C385" s="23">
        <v>9555687.7400000002</v>
      </c>
      <c r="D385" s="23">
        <f t="shared" si="3"/>
        <v>0</v>
      </c>
      <c r="E385" s="23"/>
    </row>
    <row r="386" spans="1:5" x14ac:dyDescent="0.25">
      <c r="A386" s="103" t="s">
        <v>280</v>
      </c>
      <c r="B386" s="23">
        <v>7870532.1699999999</v>
      </c>
      <c r="C386" s="23">
        <v>7870532.1699999999</v>
      </c>
      <c r="D386" s="23">
        <f t="shared" si="3"/>
        <v>0</v>
      </c>
      <c r="E386" s="23"/>
    </row>
    <row r="387" spans="1:5" x14ac:dyDescent="0.25">
      <c r="A387" s="103" t="s">
        <v>281</v>
      </c>
      <c r="B387" s="23">
        <v>6325242.6500000004</v>
      </c>
      <c r="C387" s="23">
        <v>6325242.6500000004</v>
      </c>
      <c r="D387" s="23">
        <f t="shared" si="3"/>
        <v>0</v>
      </c>
      <c r="E387" s="23"/>
    </row>
    <row r="388" spans="1:5" x14ac:dyDescent="0.25">
      <c r="A388" s="103" t="s">
        <v>282</v>
      </c>
      <c r="B388" s="23">
        <v>14004518.77</v>
      </c>
      <c r="C388" s="23">
        <v>14004518.77</v>
      </c>
      <c r="D388" s="23">
        <f t="shared" si="3"/>
        <v>0</v>
      </c>
      <c r="E388" s="23"/>
    </row>
    <row r="389" spans="1:5" x14ac:dyDescent="0.25">
      <c r="A389" s="103" t="s">
        <v>283</v>
      </c>
      <c r="B389" s="23">
        <v>727365.41</v>
      </c>
      <c r="C389" s="23">
        <v>739356.49</v>
      </c>
      <c r="D389" s="23">
        <f t="shared" si="3"/>
        <v>11991.079999999958</v>
      </c>
      <c r="E389" s="23"/>
    </row>
    <row r="390" spans="1:5" x14ac:dyDescent="0.25">
      <c r="A390" s="103" t="s">
        <v>284</v>
      </c>
      <c r="B390" s="23">
        <v>12072233.859999999</v>
      </c>
      <c r="C390" s="23">
        <v>12072233.859999999</v>
      </c>
      <c r="D390" s="23">
        <f t="shared" si="3"/>
        <v>0</v>
      </c>
      <c r="E390" s="23"/>
    </row>
    <row r="391" spans="1:5" x14ac:dyDescent="0.25">
      <c r="A391" s="103" t="s">
        <v>285</v>
      </c>
      <c r="B391" s="23">
        <v>5484958.1600000001</v>
      </c>
      <c r="C391" s="23">
        <v>5589634.0700000003</v>
      </c>
      <c r="D391" s="23">
        <f t="shared" si="3"/>
        <v>104675.91000000015</v>
      </c>
      <c r="E391" s="23"/>
    </row>
    <row r="392" spans="1:5" x14ac:dyDescent="0.25">
      <c r="A392" s="103" t="s">
        <v>286</v>
      </c>
      <c r="B392" s="23"/>
      <c r="C392" s="23">
        <v>5676683.3700000001</v>
      </c>
      <c r="D392" s="23">
        <f t="shared" si="3"/>
        <v>5676683.3700000001</v>
      </c>
      <c r="E392" s="23"/>
    </row>
    <row r="393" spans="1:5" x14ac:dyDescent="0.25">
      <c r="A393" s="103" t="s">
        <v>287</v>
      </c>
      <c r="B393" s="23">
        <v>-2853101.36</v>
      </c>
      <c r="C393" s="23">
        <v>-3030412.59</v>
      </c>
      <c r="D393" s="23">
        <f t="shared" si="3"/>
        <v>-177311.22999999998</v>
      </c>
      <c r="E393" s="23"/>
    </row>
    <row r="394" spans="1:5" x14ac:dyDescent="0.25">
      <c r="A394" s="103" t="s">
        <v>288</v>
      </c>
      <c r="B394" s="23">
        <v>-16004354.57</v>
      </c>
      <c r="C394" s="23">
        <v>-17287781.260000002</v>
      </c>
      <c r="D394" s="23">
        <f t="shared" si="3"/>
        <v>-1283426.6900000013</v>
      </c>
      <c r="E394" s="23"/>
    </row>
    <row r="395" spans="1:5" x14ac:dyDescent="0.25">
      <c r="A395" s="103" t="s">
        <v>289</v>
      </c>
      <c r="B395" s="23">
        <v>-3819726.8</v>
      </c>
      <c r="C395" s="23">
        <v>-3819726.8</v>
      </c>
      <c r="D395" s="23">
        <f t="shared" si="3"/>
        <v>0</v>
      </c>
      <c r="E395" s="23"/>
    </row>
    <row r="396" spans="1:5" x14ac:dyDescent="0.25">
      <c r="A396" s="103" t="s">
        <v>290</v>
      </c>
      <c r="B396" s="23">
        <v>-17104865.5</v>
      </c>
      <c r="C396" s="23">
        <v>-17104865.5</v>
      </c>
      <c r="D396" s="23">
        <f t="shared" si="3"/>
        <v>0</v>
      </c>
      <c r="E396" s="23"/>
    </row>
    <row r="397" spans="1:5" x14ac:dyDescent="0.25">
      <c r="A397" s="103" t="s">
        <v>291</v>
      </c>
      <c r="B397" s="23">
        <v>-2469700.42</v>
      </c>
      <c r="C397" s="23">
        <v>-2469700.42</v>
      </c>
      <c r="D397" s="23">
        <f t="shared" si="3"/>
        <v>0</v>
      </c>
      <c r="E397" s="23"/>
    </row>
    <row r="398" spans="1:5" x14ac:dyDescent="0.25">
      <c r="A398" s="103" t="s">
        <v>292</v>
      </c>
      <c r="B398" s="23"/>
      <c r="C398" s="23">
        <v>-278053.90000000002</v>
      </c>
      <c r="D398" s="23">
        <f>C398-B398</f>
        <v>-278053.90000000002</v>
      </c>
      <c r="E398" s="23"/>
    </row>
    <row r="399" spans="1:5" x14ac:dyDescent="0.25">
      <c r="A399" s="103" t="s">
        <v>293</v>
      </c>
      <c r="B399" s="23"/>
      <c r="C399" s="23">
        <v>-48741.49</v>
      </c>
      <c r="D399" s="23">
        <f>C399-B399</f>
        <v>-48741.49</v>
      </c>
      <c r="E399" s="23"/>
    </row>
    <row r="400" spans="1:5" x14ac:dyDescent="0.25">
      <c r="A400" s="103" t="s">
        <v>294</v>
      </c>
      <c r="B400" s="23"/>
      <c r="C400" s="23">
        <v>-48000</v>
      </c>
      <c r="D400" s="23">
        <f>C400-B400</f>
        <v>-48000</v>
      </c>
      <c r="E400" s="23"/>
    </row>
    <row r="401" spans="1:7" x14ac:dyDescent="0.25">
      <c r="A401" s="103" t="s">
        <v>295</v>
      </c>
      <c r="B401" s="23">
        <v>-2.2999999999999998</v>
      </c>
      <c r="C401" s="23">
        <v>-2.2999999999999998</v>
      </c>
      <c r="D401" s="23">
        <f>C401-B401</f>
        <v>0</v>
      </c>
      <c r="E401" s="23"/>
    </row>
    <row r="402" spans="1:7" x14ac:dyDescent="0.25">
      <c r="A402" s="103" t="s">
        <v>296</v>
      </c>
      <c r="B402" s="23">
        <v>13758369.619999999</v>
      </c>
      <c r="C402" s="23">
        <v>17716186.670000002</v>
      </c>
      <c r="D402" s="23"/>
      <c r="E402" s="23"/>
    </row>
    <row r="403" spans="1:7" x14ac:dyDescent="0.25">
      <c r="A403" s="24"/>
      <c r="B403" s="23"/>
      <c r="C403" s="23"/>
      <c r="D403" s="23"/>
      <c r="E403" s="23"/>
    </row>
    <row r="404" spans="1:7" x14ac:dyDescent="0.25">
      <c r="B404" s="99">
        <f>SUM(B383:B401)</f>
        <v>17709034.169999991</v>
      </c>
      <c r="C404" s="99">
        <f>SUM(C383:C401)</f>
        <v>6242575.0199999949</v>
      </c>
      <c r="D404" s="99">
        <f>SUM(D383:D401)</f>
        <v>-11466459.150000002</v>
      </c>
      <c r="E404" s="111"/>
      <c r="G404" s="32"/>
    </row>
    <row r="410" spans="1:7" x14ac:dyDescent="0.25">
      <c r="A410" s="12" t="s">
        <v>297</v>
      </c>
    </row>
    <row r="412" spans="1:7" x14ac:dyDescent="0.25">
      <c r="A412" s="96" t="s">
        <v>298</v>
      </c>
      <c r="B412" s="74" t="s">
        <v>42</v>
      </c>
      <c r="C412" s="19" t="s">
        <v>43</v>
      </c>
      <c r="D412" s="19" t="s">
        <v>44</v>
      </c>
    </row>
    <row r="413" spans="1:7" x14ac:dyDescent="0.25">
      <c r="A413" s="97" t="s">
        <v>299</v>
      </c>
      <c r="B413" s="30">
        <v>20730.3</v>
      </c>
      <c r="C413" s="102">
        <v>12000</v>
      </c>
      <c r="D413" s="30">
        <f t="shared" ref="D413:D427" si="4">C413-B413</f>
        <v>-8730.2999999999993</v>
      </c>
    </row>
    <row r="414" spans="1:7" x14ac:dyDescent="0.25">
      <c r="A414" s="97" t="s">
        <v>300</v>
      </c>
      <c r="B414" s="30">
        <v>59482.26</v>
      </c>
      <c r="C414" s="102">
        <v>12000</v>
      </c>
      <c r="D414" s="30">
        <f t="shared" si="4"/>
        <v>-47482.26</v>
      </c>
    </row>
    <row r="415" spans="1:7" x14ac:dyDescent="0.25">
      <c r="A415" s="97" t="s">
        <v>301</v>
      </c>
      <c r="B415" s="30">
        <v>14939.98</v>
      </c>
      <c r="C415" s="102">
        <v>13437.4</v>
      </c>
      <c r="D415" s="30">
        <f t="shared" si="4"/>
        <v>-1502.58</v>
      </c>
    </row>
    <row r="416" spans="1:7" x14ac:dyDescent="0.25">
      <c r="A416" s="97" t="s">
        <v>302</v>
      </c>
      <c r="B416" s="30">
        <v>1563390.45</v>
      </c>
      <c r="C416" s="102">
        <v>2436789.7999999998</v>
      </c>
      <c r="D416" s="30">
        <f t="shared" si="4"/>
        <v>873399.34999999986</v>
      </c>
    </row>
    <row r="417" spans="1:4" x14ac:dyDescent="0.25">
      <c r="A417" s="97" t="s">
        <v>303</v>
      </c>
      <c r="B417" s="30">
        <v>449652.22</v>
      </c>
      <c r="C417" s="102">
        <v>412946.87</v>
      </c>
      <c r="D417" s="30">
        <f t="shared" si="4"/>
        <v>-36705.349999999977</v>
      </c>
    </row>
    <row r="418" spans="1:4" x14ac:dyDescent="0.25">
      <c r="A418" s="97" t="s">
        <v>304</v>
      </c>
      <c r="B418" s="30">
        <v>13980.97</v>
      </c>
      <c r="C418" s="3"/>
      <c r="D418" s="30">
        <f t="shared" si="4"/>
        <v>-13980.97</v>
      </c>
    </row>
    <row r="419" spans="1:4" x14ac:dyDescent="0.25">
      <c r="A419" s="97" t="s">
        <v>305</v>
      </c>
      <c r="B419" s="30">
        <v>1459528.68</v>
      </c>
      <c r="C419" s="102">
        <v>831976.41</v>
      </c>
      <c r="D419" s="30">
        <f t="shared" si="4"/>
        <v>-627552.2699999999</v>
      </c>
    </row>
    <row r="420" spans="1:4" x14ac:dyDescent="0.25">
      <c r="A420" s="97" t="s">
        <v>306</v>
      </c>
      <c r="B420" s="30">
        <v>175651.92</v>
      </c>
      <c r="C420" s="3"/>
      <c r="D420" s="30">
        <f t="shared" si="4"/>
        <v>-175651.92</v>
      </c>
    </row>
    <row r="421" spans="1:4" x14ac:dyDescent="0.25">
      <c r="A421" s="97" t="s">
        <v>307</v>
      </c>
      <c r="B421" s="30">
        <v>296931.31</v>
      </c>
      <c r="C421" s="102">
        <v>112533.7</v>
      </c>
      <c r="D421" s="30">
        <f t="shared" si="4"/>
        <v>-184397.61</v>
      </c>
    </row>
    <row r="422" spans="1:4" x14ac:dyDescent="0.25">
      <c r="A422" s="97" t="s">
        <v>308</v>
      </c>
      <c r="B422" s="30">
        <v>63387.85</v>
      </c>
      <c r="C422" s="102">
        <v>162860.03</v>
      </c>
      <c r="D422" s="30">
        <f t="shared" si="4"/>
        <v>99472.18</v>
      </c>
    </row>
    <row r="423" spans="1:4" x14ac:dyDescent="0.25">
      <c r="A423" s="97" t="s">
        <v>309</v>
      </c>
      <c r="B423" s="30">
        <v>883448.57</v>
      </c>
      <c r="C423" s="102">
        <v>14477.24</v>
      </c>
      <c r="D423" s="30">
        <f t="shared" si="4"/>
        <v>-868971.33</v>
      </c>
    </row>
    <row r="424" spans="1:4" x14ac:dyDescent="0.25">
      <c r="A424" s="112" t="s">
        <v>310</v>
      </c>
      <c r="B424" s="113"/>
      <c r="C424" s="102">
        <v>4375801.58</v>
      </c>
      <c r="D424" s="30">
        <f t="shared" si="4"/>
        <v>4375801.58</v>
      </c>
    </row>
    <row r="425" spans="1:4" x14ac:dyDescent="0.25">
      <c r="A425" s="112" t="s">
        <v>311</v>
      </c>
      <c r="B425" s="113"/>
      <c r="C425" s="102">
        <v>3021285.83</v>
      </c>
      <c r="D425" s="30">
        <f t="shared" si="4"/>
        <v>3021285.83</v>
      </c>
    </row>
    <row r="426" spans="1:4" x14ac:dyDescent="0.25">
      <c r="A426" s="3" t="s">
        <v>312</v>
      </c>
      <c r="B426" s="113"/>
      <c r="C426" s="102">
        <v>1191764.19</v>
      </c>
      <c r="D426" s="30">
        <f t="shared" si="4"/>
        <v>1191764.19</v>
      </c>
    </row>
    <row r="427" spans="1:4" x14ac:dyDescent="0.25">
      <c r="A427" s="112" t="s">
        <v>313</v>
      </c>
      <c r="B427" s="113">
        <v>465086.81</v>
      </c>
      <c r="C427" s="102">
        <v>1259935.33</v>
      </c>
      <c r="D427" s="30">
        <f t="shared" si="4"/>
        <v>794848.52</v>
      </c>
    </row>
    <row r="428" spans="1:4" x14ac:dyDescent="0.25">
      <c r="A428" s="114"/>
      <c r="B428" s="113"/>
      <c r="C428" s="102"/>
      <c r="D428" s="30"/>
    </row>
    <row r="429" spans="1:4" x14ac:dyDescent="0.25">
      <c r="B429" s="99">
        <f>SUM(B413:B428)</f>
        <v>5466211.3200000003</v>
      </c>
      <c r="C429" s="99">
        <f>SUM(C413:C428)</f>
        <v>13857808.379999999</v>
      </c>
      <c r="D429" s="99">
        <f>SUM(D413:D428)</f>
        <v>8391597.0599999987</v>
      </c>
    </row>
    <row r="434" spans="1:6" x14ac:dyDescent="0.25">
      <c r="A434" s="96" t="s">
        <v>314</v>
      </c>
      <c r="B434" s="74" t="s">
        <v>44</v>
      </c>
      <c r="C434" s="19" t="s">
        <v>315</v>
      </c>
      <c r="D434" s="8"/>
    </row>
    <row r="435" spans="1:6" x14ac:dyDescent="0.25">
      <c r="A435" s="47" t="s">
        <v>316</v>
      </c>
      <c r="B435" s="108">
        <v>0</v>
      </c>
      <c r="C435" s="21"/>
      <c r="D435" s="34"/>
    </row>
    <row r="436" spans="1:6" x14ac:dyDescent="0.25">
      <c r="A436" s="49" t="s">
        <v>317</v>
      </c>
      <c r="B436" s="37"/>
      <c r="C436" s="23"/>
      <c r="D436" s="34"/>
    </row>
    <row r="437" spans="1:6" x14ac:dyDescent="0.25">
      <c r="A437" s="22" t="s">
        <v>318</v>
      </c>
      <c r="B437" s="115">
        <f>SUM(B435:B436)</f>
        <v>0</v>
      </c>
      <c r="C437" s="23"/>
      <c r="D437" s="34"/>
    </row>
    <row r="438" spans="1:6" x14ac:dyDescent="0.25">
      <c r="A438" s="49" t="s">
        <v>319</v>
      </c>
      <c r="B438" s="30">
        <v>32001.02</v>
      </c>
      <c r="C438" s="23"/>
      <c r="D438" s="34"/>
    </row>
    <row r="439" spans="1:6" x14ac:dyDescent="0.25">
      <c r="A439" s="49" t="s">
        <v>320</v>
      </c>
      <c r="B439" s="37">
        <v>14227</v>
      </c>
      <c r="C439" s="23"/>
      <c r="D439" s="34"/>
    </row>
    <row r="440" spans="1:6" x14ac:dyDescent="0.25">
      <c r="A440" s="49" t="s">
        <v>321</v>
      </c>
      <c r="B440" s="37">
        <v>4973.2700000000004</v>
      </c>
      <c r="C440" s="23"/>
      <c r="D440" s="34"/>
    </row>
    <row r="441" spans="1:6" x14ac:dyDescent="0.25">
      <c r="A441" s="49" t="s">
        <v>322</v>
      </c>
      <c r="B441" s="37"/>
      <c r="C441" s="23"/>
      <c r="D441" s="34"/>
    </row>
    <row r="442" spans="1:6" x14ac:dyDescent="0.25">
      <c r="A442" s="49" t="s">
        <v>323</v>
      </c>
      <c r="B442" s="3">
        <v>0.02</v>
      </c>
      <c r="C442" s="23"/>
      <c r="D442" s="34"/>
    </row>
    <row r="443" spans="1:6" x14ac:dyDescent="0.25">
      <c r="A443" s="22" t="s">
        <v>324</v>
      </c>
      <c r="B443" s="115">
        <f>SUM(B438:B442)</f>
        <v>51201.310000000005</v>
      </c>
      <c r="C443" s="23"/>
      <c r="D443" s="34"/>
      <c r="E443" s="8"/>
      <c r="F443" s="8"/>
    </row>
    <row r="444" spans="1:6" x14ac:dyDescent="0.25">
      <c r="A444" s="24"/>
      <c r="B444" s="40"/>
      <c r="C444" s="25"/>
      <c r="D444" s="34"/>
      <c r="E444" s="8"/>
      <c r="F444" s="8"/>
    </row>
    <row r="445" spans="1:6" x14ac:dyDescent="0.25">
      <c r="B445" s="77">
        <f>B437+B443</f>
        <v>51201.310000000005</v>
      </c>
      <c r="C445" s="19"/>
      <c r="D445" s="8"/>
      <c r="E445" s="8"/>
      <c r="F445" s="8"/>
    </row>
    <row r="446" spans="1:6" x14ac:dyDescent="0.25">
      <c r="B446" s="105"/>
      <c r="C446" s="60"/>
      <c r="D446" s="8"/>
      <c r="E446" s="8"/>
      <c r="F446" s="8"/>
    </row>
    <row r="447" spans="1:6" x14ac:dyDescent="0.25">
      <c r="A447" s="12" t="s">
        <v>325</v>
      </c>
      <c r="E447" s="8"/>
      <c r="F447" s="8"/>
    </row>
    <row r="448" spans="1:6" x14ac:dyDescent="0.25">
      <c r="A448" s="12" t="s">
        <v>326</v>
      </c>
      <c r="E448" s="8"/>
      <c r="F448" s="8"/>
    </row>
    <row r="449" spans="1:7" x14ac:dyDescent="0.25">
      <c r="A449" s="116" t="s">
        <v>327</v>
      </c>
      <c r="B449" s="117"/>
      <c r="C449" s="117"/>
      <c r="D449" s="118"/>
      <c r="E449" s="8"/>
      <c r="F449" s="8"/>
    </row>
    <row r="450" spans="1:7" x14ac:dyDescent="0.25">
      <c r="A450" s="119" t="s">
        <v>328</v>
      </c>
      <c r="B450" s="120"/>
      <c r="C450" s="120"/>
      <c r="D450" s="121"/>
      <c r="E450" s="8"/>
      <c r="F450" s="122"/>
    </row>
    <row r="451" spans="1:7" x14ac:dyDescent="0.25">
      <c r="A451" s="123" t="s">
        <v>329</v>
      </c>
      <c r="B451" s="124"/>
      <c r="C451" s="124"/>
      <c r="D451" s="125"/>
      <c r="E451" s="8"/>
      <c r="F451" s="122"/>
    </row>
    <row r="452" spans="1:7" x14ac:dyDescent="0.25">
      <c r="A452" s="126" t="s">
        <v>330</v>
      </c>
      <c r="B452" s="127"/>
      <c r="D452" s="128">
        <v>47384868.07</v>
      </c>
      <c r="E452" s="8"/>
      <c r="F452" s="122"/>
      <c r="G452" s="32"/>
    </row>
    <row r="453" spans="1:7" x14ac:dyDescent="0.25">
      <c r="A453" s="129"/>
      <c r="B453" s="129"/>
      <c r="C453" s="8"/>
      <c r="E453" s="8"/>
      <c r="F453" s="122"/>
    </row>
    <row r="454" spans="1:7" x14ac:dyDescent="0.25">
      <c r="A454" s="130" t="s">
        <v>331</v>
      </c>
      <c r="B454" s="130"/>
      <c r="C454" s="131"/>
      <c r="D454" s="132">
        <f>SUM(C454:C459)</f>
        <v>12.44</v>
      </c>
      <c r="E454" s="8"/>
      <c r="F454" s="8"/>
    </row>
    <row r="455" spans="1:7" x14ac:dyDescent="0.25">
      <c r="A455" s="133" t="s">
        <v>332</v>
      </c>
      <c r="B455" s="133"/>
      <c r="C455" s="132">
        <v>0</v>
      </c>
      <c r="D455" s="134"/>
      <c r="E455" s="8"/>
      <c r="F455" s="8"/>
    </row>
    <row r="456" spans="1:7" x14ac:dyDescent="0.25">
      <c r="A456" s="133" t="s">
        <v>333</v>
      </c>
      <c r="B456" s="133"/>
      <c r="C456" s="132">
        <v>0</v>
      </c>
      <c r="D456" s="134"/>
      <c r="E456" s="8"/>
      <c r="F456" s="122"/>
    </row>
    <row r="457" spans="1:7" x14ac:dyDescent="0.25">
      <c r="A457" s="133" t="s">
        <v>334</v>
      </c>
      <c r="B457" s="133"/>
      <c r="C457" s="132">
        <v>0</v>
      </c>
      <c r="D457" s="134"/>
      <c r="E457" s="8"/>
      <c r="F457" s="8"/>
    </row>
    <row r="458" spans="1:7" x14ac:dyDescent="0.25">
      <c r="A458" s="133" t="s">
        <v>335</v>
      </c>
      <c r="B458" s="133"/>
      <c r="C458" s="132">
        <v>0</v>
      </c>
      <c r="D458" s="134"/>
      <c r="E458" s="8"/>
      <c r="F458" s="8"/>
    </row>
    <row r="459" spans="1:7" x14ac:dyDescent="0.25">
      <c r="A459" s="135" t="s">
        <v>336</v>
      </c>
      <c r="B459" s="136"/>
      <c r="C459" s="137">
        <v>12.44</v>
      </c>
      <c r="D459" s="134"/>
      <c r="E459" s="8"/>
      <c r="F459" s="8"/>
    </row>
    <row r="460" spans="1:7" x14ac:dyDescent="0.25">
      <c r="A460" s="129"/>
      <c r="B460" s="129"/>
      <c r="C460" s="8"/>
      <c r="E460" s="8"/>
      <c r="F460" s="8"/>
    </row>
    <row r="461" spans="1:7" x14ac:dyDescent="0.25">
      <c r="A461" s="130" t="s">
        <v>337</v>
      </c>
      <c r="B461" s="130"/>
      <c r="C461" s="131"/>
      <c r="D461" s="132">
        <f>SUM(C461:C465)</f>
        <v>0</v>
      </c>
      <c r="E461" s="8"/>
      <c r="F461" s="8"/>
    </row>
    <row r="462" spans="1:7" x14ac:dyDescent="0.25">
      <c r="A462" s="133" t="s">
        <v>338</v>
      </c>
      <c r="B462" s="133"/>
      <c r="C462" s="132">
        <v>0</v>
      </c>
      <c r="D462" s="134"/>
      <c r="E462" s="8"/>
      <c r="F462" s="8"/>
    </row>
    <row r="463" spans="1:7" x14ac:dyDescent="0.25">
      <c r="A463" s="133" t="s">
        <v>339</v>
      </c>
      <c r="B463" s="133"/>
      <c r="C463" s="132">
        <v>0</v>
      </c>
      <c r="D463" s="134"/>
      <c r="E463" s="8"/>
      <c r="F463" s="8"/>
    </row>
    <row r="464" spans="1:7" x14ac:dyDescent="0.25">
      <c r="A464" s="133" t="s">
        <v>340</v>
      </c>
      <c r="B464" s="133"/>
      <c r="C464" s="132">
        <v>0</v>
      </c>
      <c r="D464" s="134"/>
      <c r="E464" s="8"/>
      <c r="F464" s="8"/>
    </row>
    <row r="465" spans="1:8" x14ac:dyDescent="0.25">
      <c r="A465" s="138" t="s">
        <v>341</v>
      </c>
      <c r="B465" s="139"/>
      <c r="C465" s="132">
        <v>0</v>
      </c>
      <c r="D465" s="140"/>
      <c r="E465" s="8"/>
      <c r="F465" s="8"/>
    </row>
    <row r="466" spans="1:8" x14ac:dyDescent="0.25">
      <c r="A466" s="129"/>
      <c r="B466" s="129"/>
      <c r="E466" s="8"/>
      <c r="F466" s="8"/>
    </row>
    <row r="467" spans="1:8" x14ac:dyDescent="0.25">
      <c r="A467" s="141" t="s">
        <v>342</v>
      </c>
      <c r="B467" s="141"/>
      <c r="D467" s="142">
        <f>+D452+D454-D461</f>
        <v>47384880.509999998</v>
      </c>
      <c r="E467" s="143"/>
      <c r="F467" s="144"/>
      <c r="H467" s="145"/>
    </row>
    <row r="468" spans="1:8" x14ac:dyDescent="0.25">
      <c r="A468" s="3"/>
      <c r="B468" s="3"/>
      <c r="C468" s="3"/>
      <c r="D468" s="102"/>
      <c r="E468" s="8"/>
      <c r="F468" s="8"/>
    </row>
    <row r="469" spans="1:8" x14ac:dyDescent="0.25">
      <c r="A469" s="116" t="s">
        <v>343</v>
      </c>
      <c r="B469" s="117"/>
      <c r="C469" s="117"/>
      <c r="D469" s="118"/>
      <c r="E469" s="8"/>
      <c r="F469" s="8"/>
    </row>
    <row r="470" spans="1:8" x14ac:dyDescent="0.25">
      <c r="A470" s="119" t="s">
        <v>328</v>
      </c>
      <c r="B470" s="120"/>
      <c r="C470" s="120"/>
      <c r="D470" s="121"/>
      <c r="E470" s="8"/>
      <c r="F470" s="8"/>
    </row>
    <row r="471" spans="1:8" x14ac:dyDescent="0.25">
      <c r="A471" s="123" t="s">
        <v>329</v>
      </c>
      <c r="B471" s="124"/>
      <c r="C471" s="124"/>
      <c r="D471" s="125"/>
      <c r="E471" s="8"/>
      <c r="F471" s="8"/>
    </row>
    <row r="472" spans="1:8" x14ac:dyDescent="0.25">
      <c r="A472" s="126" t="s">
        <v>344</v>
      </c>
      <c r="B472" s="127"/>
      <c r="D472" s="146">
        <v>35962470.149999999</v>
      </c>
      <c r="E472" s="8"/>
      <c r="F472" s="102"/>
    </row>
    <row r="473" spans="1:8" x14ac:dyDescent="0.25">
      <c r="A473" s="129"/>
      <c r="B473" s="129"/>
      <c r="E473" s="8"/>
      <c r="F473" s="8"/>
    </row>
    <row r="474" spans="1:8" x14ac:dyDescent="0.25">
      <c r="A474" s="147" t="s">
        <v>345</v>
      </c>
      <c r="B474" s="147"/>
      <c r="C474" s="131"/>
      <c r="D474" s="148">
        <f>SUM(C474:C491)</f>
        <v>51201.290000000008</v>
      </c>
      <c r="E474" s="8"/>
      <c r="F474" s="8"/>
    </row>
    <row r="475" spans="1:8" x14ac:dyDescent="0.25">
      <c r="A475" s="133" t="s">
        <v>346</v>
      </c>
      <c r="B475" s="133"/>
      <c r="C475" s="149">
        <v>32001.02</v>
      </c>
      <c r="D475" s="150"/>
      <c r="E475" s="8"/>
      <c r="F475" s="8"/>
    </row>
    <row r="476" spans="1:8" x14ac:dyDescent="0.25">
      <c r="A476" s="133" t="s">
        <v>347</v>
      </c>
      <c r="B476" s="133"/>
      <c r="C476" s="149">
        <v>14227</v>
      </c>
      <c r="D476" s="150"/>
      <c r="E476" s="8"/>
      <c r="F476" s="8"/>
    </row>
    <row r="477" spans="1:8" x14ac:dyDescent="0.25">
      <c r="A477" s="133" t="s">
        <v>348</v>
      </c>
      <c r="B477" s="133"/>
      <c r="C477" s="149">
        <v>4973.2700000000004</v>
      </c>
      <c r="D477" s="150"/>
      <c r="E477" s="8"/>
      <c r="F477" s="8"/>
    </row>
    <row r="478" spans="1:8" x14ac:dyDescent="0.25">
      <c r="A478" s="133" t="s">
        <v>349</v>
      </c>
      <c r="B478" s="133"/>
      <c r="C478" s="132">
        <v>0</v>
      </c>
      <c r="D478" s="150"/>
      <c r="E478" s="8"/>
      <c r="F478" s="8"/>
      <c r="G478" s="32"/>
    </row>
    <row r="479" spans="1:8" x14ac:dyDescent="0.25">
      <c r="A479" s="133" t="s">
        <v>350</v>
      </c>
      <c r="B479" s="133"/>
      <c r="C479" s="132">
        <v>0</v>
      </c>
      <c r="D479" s="150"/>
      <c r="E479" s="8"/>
      <c r="F479" s="122"/>
    </row>
    <row r="480" spans="1:8" x14ac:dyDescent="0.25">
      <c r="A480" s="133" t="s">
        <v>351</v>
      </c>
      <c r="B480" s="133"/>
      <c r="C480" s="132">
        <v>0</v>
      </c>
      <c r="D480" s="150"/>
      <c r="E480" s="8"/>
      <c r="F480" s="8"/>
    </row>
    <row r="481" spans="1:7" x14ac:dyDescent="0.25">
      <c r="A481" s="133" t="s">
        <v>352</v>
      </c>
      <c r="B481" s="133"/>
      <c r="C481" s="132">
        <v>0</v>
      </c>
      <c r="D481" s="150"/>
      <c r="E481" s="8"/>
      <c r="F481" s="122"/>
    </row>
    <row r="482" spans="1:7" x14ac:dyDescent="0.25">
      <c r="A482" s="133" t="s">
        <v>353</v>
      </c>
      <c r="B482" s="133"/>
      <c r="C482" s="132">
        <v>0</v>
      </c>
      <c r="D482" s="150"/>
      <c r="E482" s="8"/>
      <c r="F482" s="8"/>
    </row>
    <row r="483" spans="1:7" x14ac:dyDescent="0.25">
      <c r="A483" s="133" t="s">
        <v>354</v>
      </c>
      <c r="B483" s="133"/>
      <c r="C483" s="132">
        <v>0</v>
      </c>
      <c r="D483" s="150"/>
      <c r="E483" s="8"/>
      <c r="F483" s="122"/>
    </row>
    <row r="484" spans="1:7" x14ac:dyDescent="0.25">
      <c r="A484" s="133" t="s">
        <v>355</v>
      </c>
      <c r="B484" s="133"/>
      <c r="C484" s="132">
        <v>0</v>
      </c>
      <c r="D484" s="150"/>
      <c r="E484" s="8"/>
      <c r="F484" s="122"/>
    </row>
    <row r="485" spans="1:7" x14ac:dyDescent="0.25">
      <c r="A485" s="133" t="s">
        <v>356</v>
      </c>
      <c r="B485" s="133"/>
      <c r="C485" s="132">
        <v>0</v>
      </c>
      <c r="D485" s="150"/>
      <c r="E485" s="8"/>
      <c r="F485" s="122"/>
    </row>
    <row r="486" spans="1:7" x14ac:dyDescent="0.25">
      <c r="A486" s="133" t="s">
        <v>357</v>
      </c>
      <c r="B486" s="133"/>
      <c r="C486" s="132">
        <v>0</v>
      </c>
      <c r="D486" s="150"/>
      <c r="E486" s="8"/>
      <c r="F486" s="122"/>
    </row>
    <row r="487" spans="1:7" x14ac:dyDescent="0.25">
      <c r="A487" s="133" t="s">
        <v>358</v>
      </c>
      <c r="B487" s="133"/>
      <c r="C487" s="132">
        <v>0</v>
      </c>
      <c r="D487" s="150"/>
      <c r="E487" s="8"/>
      <c r="F487" s="151"/>
    </row>
    <row r="488" spans="1:7" x14ac:dyDescent="0.25">
      <c r="A488" s="133" t="s">
        <v>359</v>
      </c>
      <c r="B488" s="133"/>
      <c r="C488" s="132">
        <v>0</v>
      </c>
      <c r="D488" s="150"/>
      <c r="E488" s="8"/>
      <c r="F488" s="8"/>
      <c r="G488" s="32"/>
    </row>
    <row r="489" spans="1:7" x14ac:dyDescent="0.25">
      <c r="A489" s="133" t="s">
        <v>360</v>
      </c>
      <c r="B489" s="133"/>
      <c r="C489" s="132">
        <v>0</v>
      </c>
      <c r="D489" s="150"/>
      <c r="E489" s="8"/>
      <c r="F489" s="8"/>
    </row>
    <row r="490" spans="1:7" x14ac:dyDescent="0.25">
      <c r="A490" s="133" t="s">
        <v>361</v>
      </c>
      <c r="B490" s="133"/>
      <c r="C490" s="132">
        <v>0</v>
      </c>
      <c r="D490" s="150"/>
      <c r="E490" s="8"/>
      <c r="F490" s="8"/>
    </row>
    <row r="491" spans="1:7" x14ac:dyDescent="0.25">
      <c r="A491" s="152" t="s">
        <v>362</v>
      </c>
      <c r="B491" s="153"/>
      <c r="C491" s="132">
        <v>0</v>
      </c>
      <c r="D491" s="150"/>
      <c r="E491" s="8"/>
      <c r="F491" s="8"/>
      <c r="G491" s="32"/>
    </row>
    <row r="492" spans="1:7" x14ac:dyDescent="0.25">
      <c r="A492" s="147" t="s">
        <v>363</v>
      </c>
      <c r="B492" s="147"/>
      <c r="C492" s="154"/>
      <c r="D492" s="148">
        <f>SUM(C492:C499)</f>
        <v>0</v>
      </c>
      <c r="E492" s="8"/>
      <c r="F492" s="8"/>
    </row>
    <row r="493" spans="1:7" x14ac:dyDescent="0.25">
      <c r="A493" s="133" t="s">
        <v>364</v>
      </c>
      <c r="B493" s="133"/>
      <c r="C493" s="132">
        <v>0</v>
      </c>
      <c r="D493" s="150"/>
      <c r="E493" s="8"/>
      <c r="F493" s="8"/>
    </row>
    <row r="494" spans="1:7" x14ac:dyDescent="0.25">
      <c r="A494" s="133" t="s">
        <v>365</v>
      </c>
      <c r="B494" s="133"/>
      <c r="C494" s="132">
        <v>0</v>
      </c>
      <c r="D494" s="150"/>
      <c r="E494" s="8"/>
      <c r="F494" s="8"/>
    </row>
    <row r="495" spans="1:7" x14ac:dyDescent="0.25">
      <c r="A495" s="133" t="s">
        <v>366</v>
      </c>
      <c r="B495" s="133"/>
      <c r="C495" s="132">
        <v>0</v>
      </c>
      <c r="D495" s="150"/>
      <c r="E495" s="8"/>
      <c r="F495" s="8"/>
    </row>
    <row r="496" spans="1:7" x14ac:dyDescent="0.25">
      <c r="A496" s="133" t="s">
        <v>367</v>
      </c>
      <c r="B496" s="133"/>
      <c r="C496" s="132">
        <v>0</v>
      </c>
      <c r="D496" s="150"/>
      <c r="E496" s="8"/>
      <c r="F496" s="8"/>
    </row>
    <row r="497" spans="1:6" x14ac:dyDescent="0.25">
      <c r="A497" s="133" t="s">
        <v>368</v>
      </c>
      <c r="B497" s="133"/>
      <c r="C497" s="132">
        <v>0</v>
      </c>
      <c r="D497" s="150"/>
      <c r="E497" s="8"/>
      <c r="F497" s="8"/>
    </row>
    <row r="498" spans="1:6" x14ac:dyDescent="0.25">
      <c r="A498" s="133" t="s">
        <v>369</v>
      </c>
      <c r="B498" s="133"/>
      <c r="C498" s="132">
        <v>0</v>
      </c>
      <c r="D498" s="150"/>
      <c r="E498" s="8"/>
      <c r="F498" s="8"/>
    </row>
    <row r="499" spans="1:6" x14ac:dyDescent="0.25">
      <c r="A499" s="152" t="s">
        <v>370</v>
      </c>
      <c r="B499" s="153"/>
      <c r="C499" s="132">
        <v>0</v>
      </c>
      <c r="D499" s="150"/>
      <c r="E499" s="8"/>
      <c r="F499" s="8"/>
    </row>
    <row r="500" spans="1:6" x14ac:dyDescent="0.25">
      <c r="A500" s="155" t="s">
        <v>371</v>
      </c>
      <c r="D500" s="142">
        <f>+D472-D474+D492</f>
        <v>35911268.859999999</v>
      </c>
      <c r="E500" s="122"/>
      <c r="F500" s="122"/>
    </row>
    <row r="501" spans="1:6" x14ac:dyDescent="0.25">
      <c r="E501" s="156"/>
      <c r="F501" s="32"/>
    </row>
    <row r="502" spans="1:6" x14ac:dyDescent="0.25">
      <c r="D502" s="157"/>
      <c r="E502" s="156"/>
      <c r="F502" s="8"/>
    </row>
    <row r="503" spans="1:6" x14ac:dyDescent="0.25">
      <c r="A503" s="10" t="s">
        <v>372</v>
      </c>
      <c r="B503" s="10"/>
      <c r="C503" s="10"/>
      <c r="D503" s="10"/>
      <c r="E503" s="10"/>
      <c r="F503" s="8"/>
    </row>
    <row r="504" spans="1:6" x14ac:dyDescent="0.25">
      <c r="A504" s="61" t="s">
        <v>373</v>
      </c>
      <c r="B504" s="62" t="s">
        <v>42</v>
      </c>
      <c r="C504" s="94" t="s">
        <v>43</v>
      </c>
      <c r="D504" s="94" t="s">
        <v>44</v>
      </c>
      <c r="E504" s="8"/>
      <c r="F504" s="8"/>
    </row>
    <row r="505" spans="1:6" x14ac:dyDescent="0.25">
      <c r="A505" s="20" t="s">
        <v>374</v>
      </c>
      <c r="B505" s="158">
        <v>0</v>
      </c>
      <c r="C505" s="108">
        <v>0</v>
      </c>
      <c r="D505" s="108"/>
      <c r="E505" s="8"/>
      <c r="F505" s="8"/>
    </row>
    <row r="506" spans="1:6" x14ac:dyDescent="0.25">
      <c r="A506" s="24"/>
      <c r="B506" s="159">
        <v>0</v>
      </c>
      <c r="C506" s="160">
        <v>0</v>
      </c>
      <c r="D506" s="160">
        <v>0</v>
      </c>
      <c r="E506" s="8"/>
      <c r="F506" s="8"/>
    </row>
    <row r="507" spans="1:6" x14ac:dyDescent="0.25">
      <c r="B507" s="19">
        <f>SUM(B506:B506)</f>
        <v>0</v>
      </c>
      <c r="C507" s="19">
        <f>SUM(C506:C506)</f>
        <v>0</v>
      </c>
      <c r="D507" s="19">
        <f>SUM(D506:D506)</f>
        <v>0</v>
      </c>
      <c r="E507" s="8"/>
      <c r="F507" s="8"/>
    </row>
    <row r="508" spans="1:6" x14ac:dyDescent="0.25">
      <c r="E508" s="8"/>
      <c r="F508" s="8"/>
    </row>
    <row r="509" spans="1:6" x14ac:dyDescent="0.25">
      <c r="A509" s="1" t="s">
        <v>375</v>
      </c>
      <c r="E509" s="8"/>
      <c r="F509" s="8"/>
    </row>
    <row r="510" spans="1:6" x14ac:dyDescent="0.25">
      <c r="E510" s="8"/>
      <c r="F510" s="8"/>
    </row>
    <row r="511" spans="1:6" x14ac:dyDescent="0.25">
      <c r="E511" s="8"/>
      <c r="F511" s="8"/>
    </row>
    <row r="512" spans="1:6" x14ac:dyDescent="0.25">
      <c r="E512" s="8"/>
      <c r="F512" s="8"/>
    </row>
    <row r="515" spans="7:7" x14ac:dyDescent="0.25">
      <c r="G515" s="32"/>
    </row>
    <row r="525" spans="7:7" x14ac:dyDescent="0.25">
      <c r="G525" s="32"/>
    </row>
    <row r="535" spans="7:7" x14ac:dyDescent="0.25">
      <c r="G535" s="32"/>
    </row>
  </sheetData>
  <mergeCells count="59">
    <mergeCell ref="A498:B498"/>
    <mergeCell ref="A499:B499"/>
    <mergeCell ref="A503:E503"/>
    <mergeCell ref="A492:B492"/>
    <mergeCell ref="A493:B493"/>
    <mergeCell ref="A494:B494"/>
    <mergeCell ref="A495:B495"/>
    <mergeCell ref="A496:B496"/>
    <mergeCell ref="A497:B497"/>
    <mergeCell ref="A486:B486"/>
    <mergeCell ref="A487:B487"/>
    <mergeCell ref="A488:B488"/>
    <mergeCell ref="A489:B489"/>
    <mergeCell ref="A490:B490"/>
    <mergeCell ref="A491:B491"/>
    <mergeCell ref="A480:B480"/>
    <mergeCell ref="A481:B481"/>
    <mergeCell ref="A482:B482"/>
    <mergeCell ref="A483:B483"/>
    <mergeCell ref="A484:B484"/>
    <mergeCell ref="A485:B485"/>
    <mergeCell ref="A474:B474"/>
    <mergeCell ref="A475:B475"/>
    <mergeCell ref="A476:B476"/>
    <mergeCell ref="A477:B477"/>
    <mergeCell ref="A478:B478"/>
    <mergeCell ref="A479:B479"/>
    <mergeCell ref="A467:B467"/>
    <mergeCell ref="A469:D469"/>
    <mergeCell ref="A470:D470"/>
    <mergeCell ref="A471:D471"/>
    <mergeCell ref="A472:B472"/>
    <mergeCell ref="A473:B473"/>
    <mergeCell ref="A461:B461"/>
    <mergeCell ref="A462:B462"/>
    <mergeCell ref="A463:B463"/>
    <mergeCell ref="A464:B464"/>
    <mergeCell ref="A465:B465"/>
    <mergeCell ref="A466:B466"/>
    <mergeCell ref="A455:B455"/>
    <mergeCell ref="A456:B456"/>
    <mergeCell ref="A457:B457"/>
    <mergeCell ref="A458:B458"/>
    <mergeCell ref="A459:B459"/>
    <mergeCell ref="A460:B460"/>
    <mergeCell ref="A449:D449"/>
    <mergeCell ref="A450:D450"/>
    <mergeCell ref="A451:D451"/>
    <mergeCell ref="A452:B452"/>
    <mergeCell ref="A453:B453"/>
    <mergeCell ref="A454:B454"/>
    <mergeCell ref="C198:D198"/>
    <mergeCell ref="C206:D206"/>
    <mergeCell ref="C214:D214"/>
    <mergeCell ref="C254:D254"/>
    <mergeCell ref="C260:D260"/>
    <mergeCell ref="E375:F375"/>
    <mergeCell ref="C77:D77"/>
    <mergeCell ref="C191:D191"/>
  </mergeCells>
  <dataValidations disablePrompts="1" count="4">
    <dataValidation allowBlank="1" showInputMessage="1" showErrorMessage="1" prompt="Especificar origen de dicho recurso: Federal, Estatal, Municipal, Particulares." sqref="C187 C194 C202"/>
    <dataValidation allowBlank="1" showInputMessage="1" showErrorMessage="1" prompt="Características cualitativas significativas que les impacten financieramente." sqref="C153:D153 D187 D194 D202"/>
    <dataValidation allowBlank="1" showInputMessage="1" showErrorMessage="1" prompt="Corresponde al número de la cuenta de acuerdo al Plan de Cuentas emitido por el CONAC (DOF 22/11/2010)." sqref="A153"/>
    <dataValidation allowBlank="1" showInputMessage="1" showErrorMessage="1" prompt="Saldo final del periodo que corresponde la cuenta pública presentada (mensual:  enero, febrero, marzo, etc.; trimestral: 1er, 2do, 3ro. o 4to.)." sqref="B153 B187 B194 B202"/>
  </dataValidations>
  <printOptions horizontalCentered="1"/>
  <pageMargins left="0.31496062992125984" right="0.31496062992125984" top="0.35433070866141736" bottom="0.35433070866141736" header="0.31496062992125984" footer="0.3149606299212598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2018-10-25T23:11:24Z</cp:lastPrinted>
  <dcterms:created xsi:type="dcterms:W3CDTF">2018-10-25T23:00:43Z</dcterms:created>
  <dcterms:modified xsi:type="dcterms:W3CDTF">2018-10-25T23:11:58Z</dcterms:modified>
</cp:coreProperties>
</file>